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alexd\Downloads\"/>
    </mc:Choice>
  </mc:AlternateContent>
  <xr:revisionPtr revIDLastSave="0" documentId="13_ncr:1_{4693BEE9-ABB2-4C76-BEC0-F2FED387DF6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7" i="1" l="1"/>
  <c r="H9" i="1"/>
  <c r="G7" i="1"/>
  <c r="G8" i="1"/>
  <c r="G6" i="1"/>
  <c r="G9" i="1" s="1"/>
  <c r="H132" i="1"/>
  <c r="F132" i="1"/>
  <c r="F126" i="1"/>
  <c r="F114" i="1"/>
  <c r="G99" i="1"/>
  <c r="F99" i="1"/>
  <c r="G77" i="1"/>
  <c r="G74" i="1"/>
  <c r="H87" i="1"/>
  <c r="F87" i="1"/>
  <c r="H72" i="1"/>
  <c r="F72" i="1"/>
  <c r="G67" i="1"/>
  <c r="F57" i="1"/>
  <c r="H41" i="1"/>
  <c r="F41" i="1"/>
  <c r="F27" i="1"/>
  <c r="G87" i="1" l="1"/>
  <c r="G12" i="1"/>
  <c r="H12" i="1" l="1"/>
  <c r="G19" i="1"/>
  <c r="H19" i="1"/>
  <c r="G35" i="1" l="1"/>
  <c r="G17" i="1" l="1"/>
  <c r="H17" i="1"/>
  <c r="G116" i="1" l="1"/>
  <c r="G18" i="1" l="1"/>
  <c r="G34" i="1"/>
  <c r="G47" i="1" l="1"/>
  <c r="G63" i="1"/>
  <c r="G128" i="1" l="1"/>
  <c r="G30" i="1" l="1"/>
  <c r="G31" i="1"/>
  <c r="G32" i="1"/>
  <c r="G33" i="1"/>
  <c r="G130" i="1"/>
  <c r="G50" i="1"/>
  <c r="H51" i="1"/>
  <c r="H57" i="1" s="1"/>
  <c r="G49" i="1"/>
  <c r="G48" i="1"/>
  <c r="G43" i="1"/>
  <c r="G44" i="1"/>
  <c r="G45" i="1"/>
  <c r="G46" i="1"/>
  <c r="G29" i="1"/>
  <c r="G57" i="1" l="1"/>
  <c r="G41" i="1"/>
  <c r="G66" i="1"/>
  <c r="H102" i="1"/>
  <c r="H11" i="1"/>
  <c r="G129" i="1" l="1"/>
  <c r="G132" i="1" s="1"/>
  <c r="H120" i="1"/>
  <c r="G119" i="1"/>
  <c r="H118" i="1"/>
  <c r="H126" i="1" s="1"/>
  <c r="G117" i="1"/>
  <c r="G108" i="1"/>
  <c r="G107" i="1"/>
  <c r="G106" i="1"/>
  <c r="H105" i="1"/>
  <c r="G104" i="1"/>
  <c r="H103" i="1"/>
  <c r="H101" i="1"/>
  <c r="H114" i="1" s="1"/>
  <c r="H94" i="1"/>
  <c r="H93" i="1"/>
  <c r="H91" i="1"/>
  <c r="H90" i="1"/>
  <c r="H89" i="1"/>
  <c r="G65" i="1"/>
  <c r="G64" i="1"/>
  <c r="G62" i="1"/>
  <c r="G61" i="1"/>
  <c r="G60" i="1"/>
  <c r="G59" i="1"/>
  <c r="G22" i="1"/>
  <c r="G21" i="1"/>
  <c r="G20" i="1"/>
  <c r="G16" i="1"/>
  <c r="H13" i="1"/>
  <c r="H27" i="1" s="1"/>
  <c r="G5" i="1"/>
  <c r="G114" i="1" l="1"/>
  <c r="H99" i="1"/>
  <c r="G126" i="1"/>
  <c r="G72" i="1"/>
  <c r="G27" i="1"/>
  <c r="H137" i="1"/>
  <c r="G135" i="1" l="1"/>
</calcChain>
</file>

<file path=xl/sharedStrings.xml><?xml version="1.0" encoding="utf-8"?>
<sst xmlns="http://schemas.openxmlformats.org/spreadsheetml/2006/main" count="132" uniqueCount="96">
  <si>
    <t>Anzahl</t>
  </si>
  <si>
    <t>Ausrüstung</t>
  </si>
  <si>
    <t>Handschuhe</t>
  </si>
  <si>
    <t>Regenhose</t>
  </si>
  <si>
    <t>Kleidung</t>
  </si>
  <si>
    <t>Kosmetik</t>
  </si>
  <si>
    <t>kleines Handtuch</t>
  </si>
  <si>
    <t>Zahnbürste</t>
  </si>
  <si>
    <t>Reiseapotheke</t>
  </si>
  <si>
    <t>Magnesium-Präparate gegen Muskelkrämpfe</t>
  </si>
  <si>
    <t>(Blasen-)Pflaster</t>
  </si>
  <si>
    <t>Dokumente</t>
  </si>
  <si>
    <t>Personalausweis</t>
  </si>
  <si>
    <t>EC-Karte</t>
  </si>
  <si>
    <t>Kreditkarte</t>
  </si>
  <si>
    <t>Bargeld</t>
  </si>
  <si>
    <t>Krankenversicherungsnachweis</t>
  </si>
  <si>
    <t>DAV-Ausweis</t>
  </si>
  <si>
    <t>Elektronik</t>
  </si>
  <si>
    <t xml:space="preserve">Mikro-USB-Ladegerät </t>
  </si>
  <si>
    <t>Sonstiges</t>
  </si>
  <si>
    <t>Stirnlampe</t>
  </si>
  <si>
    <t>Kompass</t>
  </si>
  <si>
    <t>Sonnenbrille</t>
  </si>
  <si>
    <t>Oropax</t>
  </si>
  <si>
    <t>GoreTex Jacke</t>
  </si>
  <si>
    <t>Zeckenzange</t>
  </si>
  <si>
    <t>Durchfallmedikamente</t>
  </si>
  <si>
    <t>Wunddesinfektionsmittel (Betaisodona)</t>
  </si>
  <si>
    <t>Speicherkarten / Mikrospeicherkarten</t>
  </si>
  <si>
    <t>Gewicht einzeln[gr]</t>
  </si>
  <si>
    <t>kleines Stativ</t>
  </si>
  <si>
    <t>Feuerzeug</t>
  </si>
  <si>
    <r>
      <t>Wanderschuhe [Paar]</t>
    </r>
    <r>
      <rPr>
        <i/>
        <sz val="11"/>
        <color rgb="FFFF0000"/>
        <rFont val="Calibri"/>
        <family val="2"/>
        <scheme val="minor"/>
      </rPr>
      <t xml:space="preserve"> - 1 Paar an</t>
    </r>
  </si>
  <si>
    <r>
      <t xml:space="preserve">leichte, lange Wanderhose </t>
    </r>
    <r>
      <rPr>
        <i/>
        <sz val="11"/>
        <color rgb="FFFF0000"/>
        <rFont val="Calibri"/>
        <family val="2"/>
        <scheme val="minor"/>
      </rPr>
      <t>- 1 Paar an</t>
    </r>
  </si>
  <si>
    <t>Rucksack</t>
  </si>
  <si>
    <t>Zahnpasta (15ml)</t>
  </si>
  <si>
    <t>Sonnencreme (50ml)</t>
  </si>
  <si>
    <t>Klopapier</t>
  </si>
  <si>
    <r>
      <t xml:space="preserve">Kamera inkl. Objektiv </t>
    </r>
    <r>
      <rPr>
        <i/>
        <sz val="11"/>
        <color rgb="FFFF0000"/>
        <rFont val="Calibri"/>
        <family val="2"/>
        <scheme val="minor"/>
      </rPr>
      <t>- meistens am Hüftgurt</t>
    </r>
  </si>
  <si>
    <r>
      <t xml:space="preserve">Extra Kamera Akku </t>
    </r>
    <r>
      <rPr>
        <i/>
        <sz val="11"/>
        <color rgb="FFFF0000"/>
        <rFont val="Calibri"/>
        <family val="2"/>
        <scheme val="minor"/>
      </rPr>
      <t>- meistens am Hüftgurt</t>
    </r>
  </si>
  <si>
    <r>
      <t xml:space="preserve">GoPro Hero 4 </t>
    </r>
    <r>
      <rPr>
        <i/>
        <sz val="11"/>
        <color rgb="FFFF0000"/>
        <rFont val="Calibri"/>
        <family val="2"/>
        <scheme val="minor"/>
      </rPr>
      <t>- in der Hose/Jacke</t>
    </r>
  </si>
  <si>
    <r>
      <t xml:space="preserve">Handy (mit GPS Karten Material) </t>
    </r>
    <r>
      <rPr>
        <i/>
        <sz val="11"/>
        <color rgb="FFFF0000"/>
        <rFont val="Calibri"/>
        <family val="2"/>
        <scheme val="minor"/>
      </rPr>
      <t xml:space="preserve"> - in der Hose/Jacke</t>
    </r>
  </si>
  <si>
    <r>
      <t xml:space="preserve">Wanderführer </t>
    </r>
    <r>
      <rPr>
        <i/>
        <sz val="11"/>
        <color rgb="FFFF0000"/>
        <rFont val="Calibri"/>
        <family val="2"/>
        <scheme val="minor"/>
      </rPr>
      <t>- in der Hosentasche</t>
    </r>
  </si>
  <si>
    <r>
      <t>Trekkingstöcke</t>
    </r>
    <r>
      <rPr>
        <i/>
        <sz val="11"/>
        <color rgb="FFFF0000"/>
        <rFont val="Calibri"/>
        <family val="2"/>
        <scheme val="minor"/>
      </rPr>
      <t xml:space="preserve"> - in der Hand</t>
    </r>
  </si>
  <si>
    <t>Gewicht am Körper [gr]</t>
  </si>
  <si>
    <t>Gewicht im Rucksack [gr]</t>
  </si>
  <si>
    <t>Bio-Universalseife</t>
  </si>
  <si>
    <t>Hirschtalgcreme (35ml)</t>
  </si>
  <si>
    <t>Schlafen</t>
  </si>
  <si>
    <t>kl. Multifasertuch um Innenzelt abzuwischen</t>
  </si>
  <si>
    <t>Küche</t>
  </si>
  <si>
    <t>Campingkocher - Dosenkocher</t>
  </si>
  <si>
    <t>Spork</t>
  </si>
  <si>
    <t>Windschutz</t>
  </si>
  <si>
    <t>Spiritus (leere Plastikflasche)</t>
  </si>
  <si>
    <t>Essen + Trinken + Brennstoff</t>
  </si>
  <si>
    <t>Abspannseile</t>
  </si>
  <si>
    <t>Essen (beispielhaft)</t>
  </si>
  <si>
    <t>Spiritus [ml]</t>
  </si>
  <si>
    <t>Wasser [ml]</t>
  </si>
  <si>
    <t>Plastikwasserflaschen 1,5l</t>
  </si>
  <si>
    <t>Deo (35ml)</t>
  </si>
  <si>
    <t>Abtrockentuch</t>
  </si>
  <si>
    <t>Desinfektionsmittel</t>
  </si>
  <si>
    <t>Erste-Hilfe-Set (Verbandszeug,..)</t>
  </si>
  <si>
    <t>Schmerzmittel (Ibuprofen)</t>
  </si>
  <si>
    <t>Zeltunterlage ultraleicht</t>
  </si>
  <si>
    <r>
      <t xml:space="preserve">Zelt (ohne Packsack) - MSR Nook 2015 - </t>
    </r>
    <r>
      <rPr>
        <i/>
        <sz val="11"/>
        <color theme="1"/>
        <rFont val="Calibri"/>
        <family val="2"/>
        <scheme val="minor"/>
      </rPr>
      <t>inkl. 5 Heringe</t>
    </r>
  </si>
  <si>
    <t>Klappmesser</t>
  </si>
  <si>
    <r>
      <t xml:space="preserve">Merino T-Shirts </t>
    </r>
    <r>
      <rPr>
        <i/>
        <sz val="11"/>
        <color rgb="FFFF0000"/>
        <rFont val="Calibri"/>
        <family val="2"/>
        <scheme val="minor"/>
      </rPr>
      <t>- 1 Paar an</t>
    </r>
  </si>
  <si>
    <t>Merino Lange Unterhose</t>
  </si>
  <si>
    <r>
      <t xml:space="preserve">Merino Langarmshirt </t>
    </r>
    <r>
      <rPr>
        <i/>
        <sz val="11"/>
        <color rgb="FFFF0000"/>
        <rFont val="Calibri"/>
        <family val="2"/>
        <scheme val="minor"/>
      </rPr>
      <t>- 1 Paar an</t>
    </r>
  </si>
  <si>
    <r>
      <t>Merino Wandersocken [Paar] -</t>
    </r>
    <r>
      <rPr>
        <i/>
        <sz val="11"/>
        <color rgb="FFFF0000"/>
        <rFont val="Calibri"/>
        <family val="2"/>
        <scheme val="minor"/>
      </rPr>
      <t xml:space="preserve"> 1 Paar an</t>
    </r>
  </si>
  <si>
    <t>Kopfkissen</t>
  </si>
  <si>
    <t>Topf -Titan 1.3L inkl. Deckel</t>
  </si>
  <si>
    <t>Multifunktionstuch (Kopf + Hals)</t>
  </si>
  <si>
    <t>Isomatte - TAR NeoAir X-Lite - 2015 inkl Packsack</t>
  </si>
  <si>
    <r>
      <t xml:space="preserve">Basisgewicht Rucksack                                           </t>
    </r>
    <r>
      <rPr>
        <sz val="14"/>
        <color theme="1"/>
        <rFont val="Calibri"/>
        <family val="2"/>
        <scheme val="minor"/>
      </rPr>
      <t>ohne Essen/Wasser/Kamera</t>
    </r>
  </si>
  <si>
    <r>
      <t xml:space="preserve">Gesamt Gewicht [gr]:                                             </t>
    </r>
    <r>
      <rPr>
        <sz val="14"/>
        <color theme="1"/>
        <rFont val="Calibri"/>
        <family val="2"/>
        <scheme val="minor"/>
      </rPr>
      <t>inkl. Wasser/Essen/Spiritus</t>
    </r>
  </si>
  <si>
    <t>Schlafsack - Quilt 350</t>
  </si>
  <si>
    <t>Fleecejacke</t>
  </si>
  <si>
    <t>Rucksackliner</t>
  </si>
  <si>
    <r>
      <t xml:space="preserve">Funktions Unterhose </t>
    </r>
    <r>
      <rPr>
        <i/>
        <sz val="11"/>
        <color rgb="FFFF0000"/>
        <rFont val="Calibri"/>
        <family val="2"/>
        <scheme val="minor"/>
      </rPr>
      <t>- 1 Paar an</t>
    </r>
  </si>
  <si>
    <t>Gesamt Kleidung</t>
  </si>
  <si>
    <t>Gesamt Schlafen</t>
  </si>
  <si>
    <t>Gesamt Küche</t>
  </si>
  <si>
    <t>Gesamt Kosmetik</t>
  </si>
  <si>
    <t>Gesamt Apotheke</t>
  </si>
  <si>
    <t>Gesamt Dokumente</t>
  </si>
  <si>
    <t>Gesamt Elektronik</t>
  </si>
  <si>
    <t>Gesamt Sonstiges</t>
  </si>
  <si>
    <t>Gesamt Verpflegung</t>
  </si>
  <si>
    <t>Gesamt Rucksack</t>
  </si>
  <si>
    <t>Exped Lightning 45</t>
  </si>
  <si>
    <t>eigene Ausrüstung eintragen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</si>
</sst>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5" xfId="0" applyBorder="1"/>
    <xf numFmtId="0" fontId="0" fillId="0" borderId="2" xfId="0" applyFill="1" applyBorder="1"/>
    <xf numFmtId="0" fontId="3" fillId="2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6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7" fillId="0" borderId="0" xfId="0" applyNumberFormat="1" applyFont="1"/>
    <xf numFmtId="0" fontId="6" fillId="2" borderId="1" xfId="0" applyFont="1" applyFill="1" applyBorder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0" fillId="0" borderId="0" xfId="0" applyBorder="1"/>
    <xf numFmtId="0" fontId="0" fillId="0" borderId="8" xfId="0" applyFill="1" applyBorder="1"/>
    <xf numFmtId="0" fontId="0" fillId="0" borderId="1" xfId="0" applyBorder="1"/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4" xfId="0" applyBorder="1"/>
    <xf numFmtId="0" fontId="10" fillId="0" borderId="3" xfId="1" applyBorder="1"/>
    <xf numFmtId="0" fontId="3" fillId="0" borderId="0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0" borderId="3" xfId="0" applyFont="1" applyBorder="1"/>
    <xf numFmtId="0" fontId="8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3" xfId="0" applyFill="1" applyBorder="1"/>
    <xf numFmtId="0" fontId="0" fillId="0" borderId="10" xfId="0" applyFill="1" applyBorder="1"/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5" xfId="0" applyFont="1" applyBorder="1"/>
    <xf numFmtId="0" fontId="0" fillId="0" borderId="3" xfId="0" applyFont="1" applyBorder="1"/>
    <xf numFmtId="0" fontId="1" fillId="0" borderId="1" xfId="0" applyFont="1" applyBorder="1"/>
    <xf numFmtId="0" fontId="8" fillId="0" borderId="0" xfId="0" applyFont="1"/>
    <xf numFmtId="0" fontId="8" fillId="0" borderId="1" xfId="0" applyFont="1" applyBorder="1"/>
    <xf numFmtId="0" fontId="8" fillId="3" borderId="4" xfId="0" applyFont="1" applyFill="1" applyBorder="1"/>
    <xf numFmtId="0" fontId="8" fillId="3" borderId="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 vertical="top"/>
    </xf>
    <xf numFmtId="0" fontId="11" fillId="0" borderId="3" xfId="0" applyFont="1" applyBorder="1"/>
    <xf numFmtId="0" fontId="0" fillId="0" borderId="6" xfId="0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Trekking</a:t>
            </a:r>
            <a:r>
              <a:rPr lang="de-DE" baseline="0"/>
              <a:t> Packliste </a:t>
            </a:r>
          </a:p>
          <a:p>
            <a:pPr>
              <a:defRPr/>
            </a:pPr>
            <a:r>
              <a:rPr lang="de-DE" baseline="0"/>
              <a:t>Basisgewicht </a:t>
            </a:r>
            <a:r>
              <a:rPr lang="de-DE" b="1" baseline="0"/>
              <a:t>im Rucksack </a:t>
            </a:r>
            <a:r>
              <a:rPr lang="de-DE" baseline="0"/>
              <a:t>ohne Verpflegung</a:t>
            </a:r>
          </a:p>
        </c:rich>
      </c:tx>
      <c:layout>
        <c:manualLayout>
          <c:xMode val="edge"/>
          <c:yMode val="edge"/>
          <c:x val="0.29890676660702881"/>
          <c:y val="0.938110701063853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9.2474951961843882E-2"/>
          <c:y val="0.10053127289587971"/>
          <c:w val="0.7065755487586951"/>
          <c:h val="0.814748528315754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A4E-4A1C-AA90-FBC1C4CEC5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4E-4A1C-AA90-FBC1C4CEC57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A4E-4A1C-AA90-FBC1C4CEC57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4E-4A1C-AA90-FBC1C4CEC57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A4E-4A1C-AA90-FBC1C4CEC57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4E-4A1C-AA90-FBC1C4CEC57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A4E-4A1C-AA90-FBC1C4CEC57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4E-4A1C-AA90-FBC1C4CEC57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A4E-4A1C-AA90-FBC1C4CEC57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296067E-AD84-4D06-9594-0C97DB7AE2ED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; </a:t>
                    </a:r>
                    <a:fld id="{45D7AA86-48DF-4B81-9DDC-04DEC339AB9B}" type="VALUE">
                      <a:rPr lang="en-US" baseline="0"/>
                      <a:pPr/>
                      <a:t>[WERT]</a:t>
                    </a:fld>
                    <a:r>
                      <a:rPr lang="en-US" baseline="0"/>
                      <a:t>g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2A4E-4A1C-AA90-FBC1C4CEC57B}"/>
                </c:ext>
              </c:extLst>
            </c:dLbl>
            <c:dLbl>
              <c:idx val="1"/>
              <c:layout>
                <c:manualLayout>
                  <c:x val="-0.19366263348121354"/>
                  <c:y val="-7.9965795923123029E-2"/>
                </c:manualLayout>
              </c:layout>
              <c:tx>
                <c:rich>
                  <a:bodyPr/>
                  <a:lstStyle/>
                  <a:p>
                    <a:fld id="{05A82379-C9CF-4582-A98A-B0F3738A0190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; </a:t>
                    </a:r>
                    <a:fld id="{72D606B4-8C15-4062-876A-5FC4D4B9ADF2}" type="VALUE">
                      <a:rPr lang="en-US" baseline="0"/>
                      <a:pPr/>
                      <a:t>[WERT]</a:t>
                    </a:fld>
                    <a:r>
                      <a:rPr lang="en-US" baseline="0"/>
                      <a:t>g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A4E-4A1C-AA90-FBC1C4CEC57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DEB9947-414C-4E5A-8A30-85449D9817F9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; </a:t>
                    </a:r>
                    <a:fld id="{4865D517-A3CA-4DC8-80F5-CBAF27C26F2F}" type="VALUE">
                      <a:rPr lang="en-US" baseline="0"/>
                      <a:pPr/>
                      <a:t>[WERT]</a:t>
                    </a:fld>
                    <a:r>
                      <a:rPr lang="en-US" baseline="0"/>
                      <a:t>g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2A4E-4A1C-AA90-FBC1C4CEC57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7F5901F-B7A7-4AB3-ADD2-51200B06CE36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; </a:t>
                    </a:r>
                    <a:fld id="{1C443F20-2ABC-4D74-8E45-BED6FD1721E0}" type="VALUE">
                      <a:rPr lang="en-US" baseline="0"/>
                      <a:pPr/>
                      <a:t>[WERT]</a:t>
                    </a:fld>
                    <a:r>
                      <a:rPr lang="en-US" baseline="0"/>
                      <a:t>g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A4E-4A1C-AA90-FBC1C4CEC57B}"/>
                </c:ext>
              </c:extLst>
            </c:dLbl>
            <c:dLbl>
              <c:idx val="4"/>
              <c:layout>
                <c:manualLayout>
                  <c:x val="-4.736886497561326E-2"/>
                  <c:y val="4.1321960485164511E-2"/>
                </c:manualLayout>
              </c:layout>
              <c:tx>
                <c:rich>
                  <a:bodyPr/>
                  <a:lstStyle/>
                  <a:p>
                    <a:fld id="{A3A874A8-19E3-4113-BF24-972BE00233CF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; </a:t>
                    </a:r>
                    <a:fld id="{2386AFC2-7A7C-4495-8BCF-ED7241F23CEC}" type="VALUE">
                      <a:rPr lang="en-US" baseline="0"/>
                      <a:pPr/>
                      <a:t>[WERT]</a:t>
                    </a:fld>
                    <a:r>
                      <a:rPr lang="en-US" baseline="0"/>
                      <a:t>g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2A4E-4A1C-AA90-FBC1C4CEC57B}"/>
                </c:ext>
              </c:extLst>
            </c:dLbl>
            <c:dLbl>
              <c:idx val="5"/>
              <c:layout>
                <c:manualLayout>
                  <c:x val="-8.7606409286958689E-2"/>
                  <c:y val="2.7238142694701446E-2"/>
                </c:manualLayout>
              </c:layout>
              <c:tx>
                <c:rich>
                  <a:bodyPr/>
                  <a:lstStyle/>
                  <a:p>
                    <a:fld id="{922179EA-0960-4D56-AC56-0A51A5E51700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; </a:t>
                    </a:r>
                    <a:fld id="{64A1A537-3398-41BC-94E2-C1F3B3E79362}" type="VALUE">
                      <a:rPr lang="en-US" baseline="0"/>
                      <a:pPr/>
                      <a:t>[WERT]</a:t>
                    </a:fld>
                    <a:r>
                      <a:rPr lang="en-US" baseline="0"/>
                      <a:t>g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A4E-4A1C-AA90-FBC1C4CEC57B}"/>
                </c:ext>
              </c:extLst>
            </c:dLbl>
            <c:dLbl>
              <c:idx val="6"/>
              <c:layout>
                <c:manualLayout>
                  <c:x val="5.1865460599103005E-2"/>
                  <c:y val="-5.0280948458234456E-2"/>
                </c:manualLayout>
              </c:layout>
              <c:tx>
                <c:rich>
                  <a:bodyPr/>
                  <a:lstStyle/>
                  <a:p>
                    <a:fld id="{05555EC6-5099-41DD-838F-072007198539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; </a:t>
                    </a:r>
                    <a:fld id="{3D37015C-F5EB-4299-BD41-876A20F3707B}" type="VALUE">
                      <a:rPr lang="en-US" baseline="0"/>
                      <a:pPr/>
                      <a:t>[WERT]</a:t>
                    </a:fld>
                    <a:r>
                      <a:rPr lang="en-US" baseline="0"/>
                      <a:t>g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2A4E-4A1C-AA90-FBC1C4CEC57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5197367-0037-4ABA-A21D-E74DAE51BD51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; </a:t>
                    </a:r>
                    <a:fld id="{9E8D5945-4A08-4F56-9E0D-547E98133782}" type="VALUE">
                      <a:rPr lang="en-US" baseline="0"/>
                      <a:pPr/>
                      <a:t>[WERT]</a:t>
                    </a:fld>
                    <a:r>
                      <a:rPr lang="en-US" baseline="0"/>
                      <a:t>g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A4E-4A1C-AA90-FBC1C4CEC57B}"/>
                </c:ext>
              </c:extLst>
            </c:dLbl>
            <c:dLbl>
              <c:idx val="8"/>
              <c:layout>
                <c:manualLayout>
                  <c:x val="0.21507374480882296"/>
                  <c:y val="1.2447202418774393E-2"/>
                </c:manualLayout>
              </c:layout>
              <c:tx>
                <c:rich>
                  <a:bodyPr/>
                  <a:lstStyle/>
                  <a:p>
                    <a:fld id="{92B4F5C6-E8A7-4884-91CF-994B1D98794B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; </a:t>
                    </a:r>
                    <a:fld id="{7B74C8D4-2A95-4830-A395-CF9C6FEA2F65}" type="VALUE">
                      <a:rPr lang="en-US" baseline="0"/>
                      <a:pPr/>
                      <a:t>[WERT]</a:t>
                    </a:fld>
                    <a:r>
                      <a:rPr lang="en-US" baseline="0"/>
                      <a:t>g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2A4E-4A1C-AA90-FBC1C4CEC5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(Tabelle1!$D$5,Tabelle1!$D$10,Tabelle1!$D$28,Tabelle1!$D$42,Tabelle1!$D$58,Tabelle1!$D$73,Tabelle1!$D$88,Tabelle1!$D$100,Tabelle1!$D$115,Tabelle1!$D$127)</c15:sqref>
                  </c15:fullRef>
                </c:ext>
              </c:extLst>
              <c:f>(Tabelle1!$D$5,Tabelle1!$D$10,Tabelle1!$D$28,Tabelle1!$D$42,Tabelle1!$D$58,Tabelle1!$D$73,Tabelle1!$D$88,Tabelle1!$D$100,Tabelle1!$D$115)</c:f>
              <c:strCache>
                <c:ptCount val="9"/>
                <c:pt idx="0">
                  <c:v>Rucksack</c:v>
                </c:pt>
                <c:pt idx="1">
                  <c:v>Kleidung</c:v>
                </c:pt>
                <c:pt idx="2">
                  <c:v>Schlafen</c:v>
                </c:pt>
                <c:pt idx="3">
                  <c:v>Küche</c:v>
                </c:pt>
                <c:pt idx="4">
                  <c:v>Kosmetik</c:v>
                </c:pt>
                <c:pt idx="5">
                  <c:v>Reiseapotheke</c:v>
                </c:pt>
                <c:pt idx="6">
                  <c:v>Dokumente</c:v>
                </c:pt>
                <c:pt idx="7">
                  <c:v>Elektronik</c:v>
                </c:pt>
                <c:pt idx="8">
                  <c:v>Sonstiges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(Tabelle1!$G$9,Tabelle1!$G$27,Tabelle1!$G$41,Tabelle1!$G$57,Tabelle1!$G$72,Tabelle1!$G$87,Tabelle1!$G$99,Tabelle1!$G$114,Tabelle1!$G$126,Tabelle1!$G$132)</c15:sqref>
                  </c15:fullRef>
                </c:ext>
              </c:extLst>
              <c:f>(Tabelle1!$G$9,Tabelle1!$G$27,Tabelle1!$G$41,Tabelle1!$G$57,Tabelle1!$G$72,Tabelle1!$G$87,Tabelle1!$G$99,Tabelle1!$G$114,Tabelle1!$G$126)</c:f>
              <c:numCache>
                <c:formatCode>General</c:formatCode>
                <c:ptCount val="9"/>
                <c:pt idx="0">
                  <c:v>1040</c:v>
                </c:pt>
                <c:pt idx="1">
                  <c:v>1362</c:v>
                </c:pt>
                <c:pt idx="2">
                  <c:v>2418</c:v>
                </c:pt>
                <c:pt idx="3">
                  <c:v>329</c:v>
                </c:pt>
                <c:pt idx="4">
                  <c:v>317</c:v>
                </c:pt>
                <c:pt idx="5">
                  <c:v>95</c:v>
                </c:pt>
                <c:pt idx="6">
                  <c:v>0</c:v>
                </c:pt>
                <c:pt idx="7">
                  <c:v>214</c:v>
                </c:pt>
                <c:pt idx="8">
                  <c:v>101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2A4E-4A1C-AA90-FBC1C4CEC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Trekking</a:t>
            </a:r>
            <a:r>
              <a:rPr lang="de-DE" baseline="0"/>
              <a:t> Packliste </a:t>
            </a:r>
          </a:p>
          <a:p>
            <a:pPr>
              <a:defRPr/>
            </a:pPr>
            <a:r>
              <a:rPr lang="de-DE" baseline="0"/>
              <a:t>Basisgewicht </a:t>
            </a:r>
            <a:r>
              <a:rPr lang="de-DE" b="1" baseline="0"/>
              <a:t>am Körper</a:t>
            </a:r>
            <a:endParaRPr lang="de-DE" baseline="0"/>
          </a:p>
        </c:rich>
      </c:tx>
      <c:layout>
        <c:manualLayout>
          <c:xMode val="edge"/>
          <c:yMode val="edge"/>
          <c:x val="0.29890676660702881"/>
          <c:y val="0.938110701063853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9.2474951961843882E-2"/>
          <c:y val="0.10053127289587971"/>
          <c:w val="0.7065755487586951"/>
          <c:h val="0.814748528315754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FD-4036-BC2E-F5254534E9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FD-4036-BC2E-F5254534E9A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FD-4036-BC2E-F5254534E9A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FD-4036-BC2E-F5254534E9A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3FD-4036-BC2E-F5254534E9A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23AE31B-7C6D-4336-81AA-0E01BB25C071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; </a:t>
                    </a:r>
                    <a:fld id="{32052983-D6FB-4B5A-B812-BC649459587D}" type="VALUE">
                      <a:rPr lang="en-US" baseline="0"/>
                      <a:pPr/>
                      <a:t>[WERT]</a:t>
                    </a:fld>
                    <a:r>
                      <a:rPr lang="en-US" baseline="0"/>
                      <a:t>g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3FD-4036-BC2E-F5254534E9A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1F026E7-B129-4B56-B964-7A98A0376BD1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; </a:t>
                    </a:r>
                    <a:fld id="{E0440A79-CA9A-473E-9D54-36B995F9280D}" type="VALUE">
                      <a:rPr lang="en-US" baseline="0"/>
                      <a:pPr/>
                      <a:t>[WERT]</a:t>
                    </a:fld>
                    <a:r>
                      <a:rPr lang="en-US" baseline="0"/>
                      <a:t>g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3FD-4036-BC2E-F5254534E9A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C355382-4EAB-4CDD-B4D3-1BCA4167A053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; </a:t>
                    </a:r>
                    <a:fld id="{A271776A-AD92-4FAB-B75B-2D1A8E0E0098}" type="VALUE">
                      <a:rPr lang="en-US" baseline="0"/>
                      <a:pPr/>
                      <a:t>[WERT]</a:t>
                    </a:fld>
                    <a:r>
                      <a:rPr lang="en-US" baseline="0"/>
                      <a:t>g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3FD-4036-BC2E-F5254534E9A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F889F1A-5693-4A07-A22F-3CEF7C2F768A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; </a:t>
                    </a:r>
                    <a:fld id="{596FD71E-115E-46FA-8081-EB11F43D2833}" type="VALUE">
                      <a:rPr lang="en-US" baseline="0"/>
                      <a:pPr/>
                      <a:t>[WERT]</a:t>
                    </a:fld>
                    <a:r>
                      <a:rPr lang="en-US" baseline="0"/>
                      <a:t>g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3FD-4036-BC2E-F5254534E9A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E26B786-BF81-4E45-865A-F689EEF78C51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; </a:t>
                    </a:r>
                    <a:fld id="{10E8E2C1-A94D-4E72-8C01-AA312CBFD391}" type="VALUE">
                      <a:rPr lang="en-US" baseline="0"/>
                      <a:pPr/>
                      <a:t>[WERT]</a:t>
                    </a:fld>
                    <a:r>
                      <a:rPr lang="en-US" baseline="0"/>
                      <a:t>g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3FD-4036-BC2E-F5254534E9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(Tabelle1!$D$10,Tabelle1!$D$42,Tabelle1!$D$88,Tabelle1!$D$100,Tabelle1!$D$115)</c:f>
              <c:strCache>
                <c:ptCount val="5"/>
                <c:pt idx="0">
                  <c:v>Kleidung</c:v>
                </c:pt>
                <c:pt idx="1">
                  <c:v>Küche</c:v>
                </c:pt>
                <c:pt idx="2">
                  <c:v>Dokumente</c:v>
                </c:pt>
                <c:pt idx="3">
                  <c:v>Elektronik</c:v>
                </c:pt>
                <c:pt idx="4">
                  <c:v>Sonstiges</c:v>
                </c:pt>
              </c:strCache>
            </c:strRef>
          </c:cat>
          <c:val>
            <c:numRef>
              <c:f>(Tabelle1!$H$27,Tabelle1!$H$57,Tabelle1!$H$99,Tabelle1!$H$114,Tabelle1!$H$126)</c:f>
              <c:numCache>
                <c:formatCode>General</c:formatCode>
                <c:ptCount val="5"/>
                <c:pt idx="0">
                  <c:v>1912</c:v>
                </c:pt>
                <c:pt idx="1">
                  <c:v>30</c:v>
                </c:pt>
                <c:pt idx="2">
                  <c:v>25</c:v>
                </c:pt>
                <c:pt idx="3">
                  <c:v>804</c:v>
                </c:pt>
                <c:pt idx="4">
                  <c:v>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3FD-4036-BC2E-F5254534E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517071</xdr:colOff>
      <xdr:row>3</xdr:row>
      <xdr:rowOff>204107</xdr:rowOff>
    </xdr:from>
    <xdr:to>
      <xdr:col>19</xdr:col>
      <xdr:colOff>190500</xdr:colOff>
      <xdr:row>30</xdr:row>
      <xdr:rowOff>52917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1407B7-EA82-477B-A71A-B4B33C4739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530678</xdr:colOff>
      <xdr:row>31</xdr:row>
      <xdr:rowOff>81643</xdr:rowOff>
    </xdr:from>
    <xdr:to>
      <xdr:col>19</xdr:col>
      <xdr:colOff>204107</xdr:colOff>
      <xdr:row>57</xdr:row>
      <xdr:rowOff>148167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5670B643-B5A4-42F0-90E0-5FE884187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ekking-lite-store.com/Schlafsaecke/Marmot-Strato-Pillow::972.html" TargetMode="External"/><Relationship Id="rId2" Type="http://schemas.openxmlformats.org/officeDocument/2006/relationships/hyperlink" Target="http://www.trekking-lite-store.com/Rucksaecke/Sea-To-Summit-Ultra-Sil-Pack-Liner::624.html" TargetMode="External"/><Relationship Id="rId1" Type="http://schemas.openxmlformats.org/officeDocument/2006/relationships/hyperlink" Target="http://www.trekking-lite-store.com/Zelte/Zelt-Zubehoer/TLD-PolyGround-Zeltunterlage::747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38"/>
  <sheetViews>
    <sheetView tabSelected="1" topLeftCell="A61" zoomScale="70" zoomScaleNormal="70" workbookViewId="0">
      <selection activeCell="U48" sqref="U48"/>
    </sheetView>
  </sheetViews>
  <sheetFormatPr baseColWidth="10" defaultRowHeight="15" x14ac:dyDescent="0.25"/>
  <cols>
    <col min="1" max="1" width="4.5703125" customWidth="1"/>
    <col min="2" max="2" width="22.5703125" style="1" customWidth="1"/>
    <col min="3" max="3" width="3.42578125" customWidth="1"/>
    <col min="4" max="4" width="48" customWidth="1"/>
    <col min="6" max="6" width="14.42578125" customWidth="1"/>
    <col min="7" max="7" width="18.42578125" customWidth="1"/>
    <col min="8" max="8" width="25.5703125" customWidth="1"/>
    <col min="10" max="10" width="6.42578125" customWidth="1"/>
  </cols>
  <sheetData>
    <row r="2" spans="3:10" ht="15.75" thickBot="1" x14ac:dyDescent="0.3"/>
    <row r="3" spans="3:10" ht="51" customHeight="1" thickBot="1" x14ac:dyDescent="0.3">
      <c r="D3" s="7" t="s">
        <v>1</v>
      </c>
      <c r="E3" s="8" t="s">
        <v>0</v>
      </c>
      <c r="F3" s="20" t="s">
        <v>30</v>
      </c>
      <c r="G3" s="20" t="s">
        <v>46</v>
      </c>
      <c r="H3" s="20" t="s">
        <v>45</v>
      </c>
      <c r="J3" s="54"/>
    </row>
    <row r="4" spans="3:10" ht="19.5" thickBot="1" x14ac:dyDescent="0.3">
      <c r="D4" s="15"/>
      <c r="E4" s="16"/>
      <c r="F4" s="16"/>
      <c r="G4" s="16"/>
      <c r="H4" s="16"/>
    </row>
    <row r="5" spans="3:10" ht="15.75" thickBot="1" x14ac:dyDescent="0.3">
      <c r="C5" s="41"/>
      <c r="D5" s="4" t="s">
        <v>35</v>
      </c>
      <c r="E5" s="4">
        <v>1</v>
      </c>
      <c r="F5" s="4">
        <v>1040</v>
      </c>
      <c r="G5" s="4">
        <f>F5*E5</f>
        <v>1040</v>
      </c>
      <c r="H5" s="4">
        <v>0</v>
      </c>
    </row>
    <row r="6" spans="3:10" x14ac:dyDescent="0.25">
      <c r="C6" s="39"/>
      <c r="D6" s="80" t="s">
        <v>94</v>
      </c>
      <c r="E6" s="79">
        <v>1</v>
      </c>
      <c r="F6" s="79">
        <v>1040</v>
      </c>
      <c r="G6" s="79">
        <f>E6*F6</f>
        <v>1040</v>
      </c>
      <c r="H6" s="79"/>
    </row>
    <row r="7" spans="3:10" x14ac:dyDescent="0.25">
      <c r="C7" s="39"/>
      <c r="D7" s="78"/>
      <c r="E7" s="79"/>
      <c r="F7" s="79"/>
      <c r="G7" s="79">
        <f t="shared" ref="G7:G8" si="0">E7*F7</f>
        <v>0</v>
      </c>
      <c r="H7" s="79"/>
    </row>
    <row r="8" spans="3:10" ht="15.75" thickBot="1" x14ac:dyDescent="0.3">
      <c r="C8" s="39"/>
      <c r="D8" s="78"/>
      <c r="E8" s="79"/>
      <c r="F8" s="79"/>
      <c r="G8" s="79">
        <f t="shared" si="0"/>
        <v>0</v>
      </c>
      <c r="H8" s="79"/>
    </row>
    <row r="9" spans="3:10" ht="16.5" thickBot="1" x14ac:dyDescent="0.3">
      <c r="D9" s="73" t="s">
        <v>93</v>
      </c>
      <c r="E9" s="74"/>
      <c r="F9" s="74"/>
      <c r="G9" s="74">
        <f>SUM(G6:G8)</f>
        <v>1040</v>
      </c>
      <c r="H9" s="74">
        <f>SUM(H6:H8)</f>
        <v>0</v>
      </c>
    </row>
    <row r="10" spans="3:10" ht="15.75" thickBot="1" x14ac:dyDescent="0.3">
      <c r="C10" s="41"/>
      <c r="D10" s="38" t="s">
        <v>4</v>
      </c>
      <c r="E10" s="5"/>
      <c r="F10" s="5"/>
      <c r="G10" s="28"/>
      <c r="H10" s="28"/>
    </row>
    <row r="11" spans="3:10" ht="16.5" thickBot="1" x14ac:dyDescent="0.3">
      <c r="C11" s="46"/>
      <c r="D11" s="68" t="s">
        <v>33</v>
      </c>
      <c r="E11" s="18">
        <v>1</v>
      </c>
      <c r="F11" s="18">
        <v>963</v>
      </c>
      <c r="G11" s="1"/>
      <c r="H11" s="36">
        <f>E11*F11</f>
        <v>963</v>
      </c>
    </row>
    <row r="12" spans="3:10" ht="16.5" thickBot="1" x14ac:dyDescent="0.3">
      <c r="C12" s="46"/>
      <c r="D12" s="9" t="s">
        <v>73</v>
      </c>
      <c r="E12" s="18">
        <v>2</v>
      </c>
      <c r="F12" s="18">
        <v>63</v>
      </c>
      <c r="G12" s="56">
        <f>(F12*E12)*(1/E12)</f>
        <v>63</v>
      </c>
      <c r="H12" s="56">
        <f>(G12*F12)*(1/F12)</f>
        <v>63</v>
      </c>
    </row>
    <row r="13" spans="3:10" ht="16.5" thickBot="1" x14ac:dyDescent="0.3">
      <c r="C13" s="46"/>
      <c r="D13" s="9" t="s">
        <v>34</v>
      </c>
      <c r="E13" s="18">
        <v>1</v>
      </c>
      <c r="F13" s="18">
        <v>400</v>
      </c>
      <c r="G13" s="1"/>
      <c r="H13" s="37">
        <f>E13*F13</f>
        <v>400</v>
      </c>
    </row>
    <row r="14" spans="3:10" ht="16.5" thickBot="1" x14ac:dyDescent="0.3">
      <c r="C14" s="46"/>
      <c r="D14" s="9" t="s">
        <v>70</v>
      </c>
      <c r="E14" s="18">
        <v>1</v>
      </c>
      <c r="F14" s="18">
        <v>167</v>
      </c>
      <c r="G14" s="29"/>
      <c r="H14" s="37">
        <v>167</v>
      </c>
    </row>
    <row r="15" spans="3:10" ht="16.5" thickBot="1" x14ac:dyDescent="0.3">
      <c r="C15" s="46"/>
      <c r="D15" s="9" t="s">
        <v>83</v>
      </c>
      <c r="E15" s="18">
        <v>3</v>
      </c>
      <c r="F15" s="18">
        <v>50</v>
      </c>
      <c r="G15" s="29">
        <v>100</v>
      </c>
      <c r="H15" s="37">
        <v>50</v>
      </c>
    </row>
    <row r="16" spans="3:10" ht="16.5" thickBot="1" x14ac:dyDescent="0.3">
      <c r="C16" s="46"/>
      <c r="D16" s="69" t="s">
        <v>71</v>
      </c>
      <c r="E16" s="18">
        <v>1</v>
      </c>
      <c r="F16" s="18">
        <v>206</v>
      </c>
      <c r="G16" s="29">
        <f t="shared" ref="G16:G22" si="1">E16*F16</f>
        <v>206</v>
      </c>
      <c r="H16" s="37"/>
    </row>
    <row r="17" spans="3:8" ht="16.5" thickBot="1" x14ac:dyDescent="0.3">
      <c r="C17" s="46"/>
      <c r="D17" s="9" t="s">
        <v>72</v>
      </c>
      <c r="E17" s="18">
        <v>2</v>
      </c>
      <c r="F17" s="18">
        <v>230</v>
      </c>
      <c r="G17" s="51">
        <f>(0.5*E17)*F17</f>
        <v>230</v>
      </c>
      <c r="H17" s="37">
        <f>(0.5*E17)*F17</f>
        <v>230</v>
      </c>
    </row>
    <row r="18" spans="3:8" ht="16.5" thickBot="1" x14ac:dyDescent="0.3">
      <c r="C18" s="46"/>
      <c r="D18" s="9" t="s">
        <v>81</v>
      </c>
      <c r="E18" s="42">
        <v>1</v>
      </c>
      <c r="F18" s="42">
        <v>240</v>
      </c>
      <c r="G18" s="43">
        <f>F18</f>
        <v>240</v>
      </c>
      <c r="H18" s="43"/>
    </row>
    <row r="19" spans="3:8" ht="16.5" thickBot="1" x14ac:dyDescent="0.3">
      <c r="C19" s="46"/>
      <c r="D19" s="9" t="s">
        <v>76</v>
      </c>
      <c r="E19" s="34">
        <v>2</v>
      </c>
      <c r="F19" s="34">
        <v>39</v>
      </c>
      <c r="G19" s="55">
        <f>(F19*E19)*(1/E19)</f>
        <v>39</v>
      </c>
      <c r="H19" s="37">
        <f>(F19*E19)*(1/E19)</f>
        <v>39</v>
      </c>
    </row>
    <row r="20" spans="3:8" ht="16.5" thickBot="1" x14ac:dyDescent="0.3">
      <c r="C20" s="46"/>
      <c r="D20" s="9" t="s">
        <v>2</v>
      </c>
      <c r="E20" s="18">
        <v>1</v>
      </c>
      <c r="F20" s="18">
        <v>63</v>
      </c>
      <c r="G20" s="29">
        <f t="shared" si="1"/>
        <v>63</v>
      </c>
      <c r="H20" s="37"/>
    </row>
    <row r="21" spans="3:8" ht="16.5" thickBot="1" x14ac:dyDescent="0.3">
      <c r="C21" s="46"/>
      <c r="D21" s="9" t="s">
        <v>25</v>
      </c>
      <c r="E21" s="18">
        <v>1</v>
      </c>
      <c r="F21" s="18">
        <v>240</v>
      </c>
      <c r="G21" s="29">
        <f t="shared" si="1"/>
        <v>240</v>
      </c>
      <c r="H21" s="37"/>
    </row>
    <row r="22" spans="3:8" ht="16.5" thickBot="1" x14ac:dyDescent="0.3">
      <c r="C22" s="46"/>
      <c r="D22" s="9" t="s">
        <v>3</v>
      </c>
      <c r="E22" s="18">
        <v>1</v>
      </c>
      <c r="F22" s="18">
        <v>181</v>
      </c>
      <c r="G22" s="29">
        <f t="shared" si="1"/>
        <v>181</v>
      </c>
      <c r="H22" s="37"/>
    </row>
    <row r="23" spans="3:8" ht="15.75" x14ac:dyDescent="0.25">
      <c r="C23" s="39"/>
      <c r="D23" s="81" t="s">
        <v>95</v>
      </c>
      <c r="E23" s="52"/>
      <c r="F23" s="52"/>
      <c r="G23" s="62"/>
      <c r="H23" s="62"/>
    </row>
    <row r="24" spans="3:8" ht="15.75" x14ac:dyDescent="0.25">
      <c r="C24" s="39"/>
      <c r="D24" s="81" t="s">
        <v>95</v>
      </c>
      <c r="E24" s="52"/>
      <c r="F24" s="52"/>
      <c r="G24" s="62"/>
      <c r="H24" s="62"/>
    </row>
    <row r="25" spans="3:8" ht="15.75" x14ac:dyDescent="0.25">
      <c r="C25" s="39"/>
      <c r="D25" s="81" t="s">
        <v>95</v>
      </c>
      <c r="E25" s="52"/>
      <c r="F25" s="52"/>
      <c r="G25" s="62"/>
      <c r="H25" s="62"/>
    </row>
    <row r="26" spans="3:8" ht="16.5" thickBot="1" x14ac:dyDescent="0.3">
      <c r="C26" s="39"/>
      <c r="D26" s="81" t="s">
        <v>95</v>
      </c>
      <c r="E26" s="52"/>
      <c r="F26" s="52"/>
      <c r="G26" s="62"/>
      <c r="H26" s="62"/>
    </row>
    <row r="27" spans="3:8" s="71" customFormat="1" ht="16.5" thickBot="1" x14ac:dyDescent="0.3">
      <c r="D27" s="77" t="s">
        <v>84</v>
      </c>
      <c r="E27" s="74"/>
      <c r="F27" s="74">
        <f>SUM(F11:F26)</f>
        <v>2842</v>
      </c>
      <c r="G27" s="74">
        <f>SUM(G11:G26)</f>
        <v>1362</v>
      </c>
      <c r="H27" s="74">
        <f>SUM(H11:H26)</f>
        <v>1912</v>
      </c>
    </row>
    <row r="28" spans="3:8" ht="16.5" thickBot="1" x14ac:dyDescent="0.3">
      <c r="D28" s="4" t="s">
        <v>49</v>
      </c>
      <c r="E28" s="12"/>
      <c r="F28" s="12"/>
      <c r="G28" s="30"/>
      <c r="H28" s="30"/>
    </row>
    <row r="29" spans="3:8" ht="16.5" thickBot="1" x14ac:dyDescent="0.3">
      <c r="C29" s="46"/>
      <c r="D29" s="10" t="s">
        <v>68</v>
      </c>
      <c r="E29" s="23">
        <v>1</v>
      </c>
      <c r="F29" s="23">
        <v>1314</v>
      </c>
      <c r="G29" s="29">
        <f>F29*E29</f>
        <v>1314</v>
      </c>
      <c r="H29" s="29"/>
    </row>
    <row r="30" spans="3:8" ht="16.5" thickBot="1" x14ac:dyDescent="0.3">
      <c r="C30" s="46"/>
      <c r="D30" s="9" t="s">
        <v>80</v>
      </c>
      <c r="E30" s="23">
        <v>1</v>
      </c>
      <c r="F30" s="23">
        <v>585</v>
      </c>
      <c r="G30" s="29">
        <f>F30*E30</f>
        <v>585</v>
      </c>
      <c r="H30" s="29"/>
    </row>
    <row r="31" spans="3:8" ht="16.5" thickBot="1" x14ac:dyDescent="0.3">
      <c r="C31" s="46"/>
      <c r="D31" s="9" t="s">
        <v>77</v>
      </c>
      <c r="E31" s="23">
        <v>1</v>
      </c>
      <c r="F31" s="23">
        <v>368</v>
      </c>
      <c r="G31" s="29">
        <f t="shared" ref="G31:G35" si="2">F31*E31</f>
        <v>368</v>
      </c>
      <c r="H31" s="29"/>
    </row>
    <row r="32" spans="3:8" ht="16.5" thickBot="1" x14ac:dyDescent="0.3">
      <c r="C32" s="46"/>
      <c r="D32" s="9" t="s">
        <v>50</v>
      </c>
      <c r="E32" s="23">
        <v>1</v>
      </c>
      <c r="F32" s="23">
        <v>22</v>
      </c>
      <c r="G32" s="29">
        <f t="shared" si="2"/>
        <v>22</v>
      </c>
      <c r="H32" s="29"/>
    </row>
    <row r="33" spans="3:8" ht="16.5" thickBot="1" x14ac:dyDescent="0.3">
      <c r="C33" s="46"/>
      <c r="D33" s="59" t="s">
        <v>57</v>
      </c>
      <c r="E33" s="57">
        <v>2</v>
      </c>
      <c r="F33" s="57">
        <v>13</v>
      </c>
      <c r="G33" s="58">
        <f t="shared" si="2"/>
        <v>26</v>
      </c>
      <c r="H33" s="29"/>
    </row>
    <row r="34" spans="3:8" ht="16.5" thickBot="1" x14ac:dyDescent="0.3">
      <c r="C34" s="41"/>
      <c r="D34" s="47" t="s">
        <v>67</v>
      </c>
      <c r="E34" s="42">
        <v>1</v>
      </c>
      <c r="F34" s="42">
        <v>61</v>
      </c>
      <c r="G34" s="43">
        <f t="shared" si="2"/>
        <v>61</v>
      </c>
      <c r="H34" s="43"/>
    </row>
    <row r="35" spans="3:8" ht="16.5" thickBot="1" x14ac:dyDescent="0.3">
      <c r="C35" s="41"/>
      <c r="D35" s="47" t="s">
        <v>74</v>
      </c>
      <c r="E35" s="52">
        <v>1</v>
      </c>
      <c r="F35" s="52">
        <v>42</v>
      </c>
      <c r="G35" s="53">
        <f t="shared" si="2"/>
        <v>42</v>
      </c>
      <c r="H35" s="53"/>
    </row>
    <row r="36" spans="3:8" ht="15.75" x14ac:dyDescent="0.25">
      <c r="C36" s="39"/>
      <c r="D36" s="81" t="s">
        <v>95</v>
      </c>
      <c r="E36" s="52"/>
      <c r="F36" s="52"/>
      <c r="G36" s="62"/>
      <c r="H36" s="62"/>
    </row>
    <row r="37" spans="3:8" ht="15.75" x14ac:dyDescent="0.25">
      <c r="C37" s="39"/>
      <c r="D37" s="81" t="s">
        <v>95</v>
      </c>
      <c r="E37" s="52"/>
      <c r="F37" s="52"/>
      <c r="G37" s="62"/>
      <c r="H37" s="62"/>
    </row>
    <row r="38" spans="3:8" ht="15.75" x14ac:dyDescent="0.25">
      <c r="C38" s="39"/>
      <c r="D38" s="81" t="s">
        <v>95</v>
      </c>
      <c r="E38" s="52"/>
      <c r="F38" s="52"/>
      <c r="G38" s="62"/>
      <c r="H38" s="62"/>
    </row>
    <row r="39" spans="3:8" ht="15.75" x14ac:dyDescent="0.25">
      <c r="C39" s="39"/>
      <c r="D39" s="81" t="s">
        <v>95</v>
      </c>
      <c r="E39" s="52"/>
      <c r="F39" s="52"/>
      <c r="G39" s="62"/>
      <c r="H39" s="62"/>
    </row>
    <row r="40" spans="3:8" ht="16.5" thickBot="1" x14ac:dyDescent="0.3">
      <c r="C40" s="39"/>
      <c r="D40" s="81" t="s">
        <v>95</v>
      </c>
      <c r="E40" s="52"/>
      <c r="F40" s="52"/>
      <c r="G40" s="62"/>
      <c r="H40" s="62"/>
    </row>
    <row r="41" spans="3:8" s="71" customFormat="1" ht="16.5" thickBot="1" x14ac:dyDescent="0.3">
      <c r="D41" s="77" t="s">
        <v>85</v>
      </c>
      <c r="E41" s="74"/>
      <c r="F41" s="74">
        <f>SUM(F29:F40)</f>
        <v>2405</v>
      </c>
      <c r="G41" s="74">
        <f>SUM(G29:G40)</f>
        <v>2418</v>
      </c>
      <c r="H41" s="74">
        <f>SUM(H29:H40)</f>
        <v>0</v>
      </c>
    </row>
    <row r="42" spans="3:8" ht="16.5" thickBot="1" x14ac:dyDescent="0.3">
      <c r="D42" s="4" t="s">
        <v>51</v>
      </c>
      <c r="E42" s="12"/>
      <c r="F42" s="12"/>
      <c r="G42" s="30"/>
      <c r="H42" s="30"/>
    </row>
    <row r="43" spans="3:8" ht="16.5" thickBot="1" x14ac:dyDescent="0.3">
      <c r="C43" s="46"/>
      <c r="D43" s="10" t="s">
        <v>52</v>
      </c>
      <c r="E43" s="23">
        <v>1</v>
      </c>
      <c r="F43" s="23">
        <v>20</v>
      </c>
      <c r="G43" s="29">
        <f t="shared" ref="G43:G50" si="3">F43*E43</f>
        <v>20</v>
      </c>
      <c r="H43" s="29"/>
    </row>
    <row r="44" spans="3:8" ht="16.5" thickBot="1" x14ac:dyDescent="0.3">
      <c r="C44" s="46"/>
      <c r="D44" s="59" t="s">
        <v>75</v>
      </c>
      <c r="E44" s="57">
        <v>1</v>
      </c>
      <c r="F44" s="57">
        <v>160</v>
      </c>
      <c r="G44" s="58">
        <f t="shared" si="3"/>
        <v>160</v>
      </c>
      <c r="H44" s="29"/>
    </row>
    <row r="45" spans="3:8" ht="16.5" thickBot="1" x14ac:dyDescent="0.3">
      <c r="C45" s="46"/>
      <c r="D45" s="59" t="s">
        <v>54</v>
      </c>
      <c r="E45" s="23">
        <v>1</v>
      </c>
      <c r="F45" s="23">
        <v>9</v>
      </c>
      <c r="G45" s="29">
        <f t="shared" si="3"/>
        <v>9</v>
      </c>
      <c r="H45" s="29"/>
    </row>
    <row r="46" spans="3:8" ht="16.5" thickBot="1" x14ac:dyDescent="0.3">
      <c r="C46" s="46"/>
      <c r="D46" s="9" t="s">
        <v>55</v>
      </c>
      <c r="E46" s="23">
        <v>1</v>
      </c>
      <c r="F46" s="23">
        <v>25</v>
      </c>
      <c r="G46" s="29">
        <f t="shared" si="3"/>
        <v>25</v>
      </c>
      <c r="H46" s="29"/>
    </row>
    <row r="47" spans="3:8" ht="16.5" thickBot="1" x14ac:dyDescent="0.3">
      <c r="C47" s="46"/>
      <c r="D47" s="9" t="s">
        <v>63</v>
      </c>
      <c r="E47" s="34">
        <v>1</v>
      </c>
      <c r="F47" s="34">
        <v>12</v>
      </c>
      <c r="G47" s="35">
        <f t="shared" si="3"/>
        <v>12</v>
      </c>
      <c r="H47" s="35"/>
    </row>
    <row r="48" spans="3:8" ht="16.5" thickBot="1" x14ac:dyDescent="0.3">
      <c r="C48" s="46"/>
      <c r="D48" s="9" t="s">
        <v>53</v>
      </c>
      <c r="E48" s="23">
        <v>1</v>
      </c>
      <c r="F48" s="23">
        <v>9</v>
      </c>
      <c r="G48" s="29">
        <f t="shared" si="3"/>
        <v>9</v>
      </c>
      <c r="H48" s="29"/>
    </row>
    <row r="49" spans="2:8" ht="16.5" thickBot="1" x14ac:dyDescent="0.3">
      <c r="C49" s="46"/>
      <c r="D49" s="59" t="s">
        <v>32</v>
      </c>
      <c r="E49" s="23">
        <v>1</v>
      </c>
      <c r="F49" s="23">
        <v>18</v>
      </c>
      <c r="G49" s="29">
        <f t="shared" si="3"/>
        <v>18</v>
      </c>
      <c r="H49" s="29"/>
    </row>
    <row r="50" spans="2:8" ht="16.5" thickBot="1" x14ac:dyDescent="0.3">
      <c r="C50" s="46"/>
      <c r="D50" s="9" t="s">
        <v>61</v>
      </c>
      <c r="E50" s="23">
        <v>2</v>
      </c>
      <c r="F50" s="23">
        <v>38</v>
      </c>
      <c r="G50" s="29">
        <f t="shared" si="3"/>
        <v>76</v>
      </c>
      <c r="H50" s="29"/>
    </row>
    <row r="51" spans="2:8" ht="16.5" thickBot="1" x14ac:dyDescent="0.3">
      <c r="C51" s="46"/>
      <c r="D51" s="59" t="s">
        <v>69</v>
      </c>
      <c r="E51" s="23">
        <v>1</v>
      </c>
      <c r="F51" s="23">
        <v>30</v>
      </c>
      <c r="G51" s="1"/>
      <c r="H51" s="29">
        <f>F51*E51</f>
        <v>30</v>
      </c>
    </row>
    <row r="52" spans="2:8" ht="16.5" thickBot="1" x14ac:dyDescent="0.3">
      <c r="C52" s="82"/>
      <c r="D52" s="81" t="s">
        <v>95</v>
      </c>
      <c r="E52" s="52"/>
      <c r="F52" s="52"/>
      <c r="G52" s="1"/>
      <c r="H52" s="62"/>
    </row>
    <row r="53" spans="2:8" ht="16.5" thickBot="1" x14ac:dyDescent="0.3">
      <c r="C53" s="41"/>
      <c r="D53" s="81" t="s">
        <v>95</v>
      </c>
      <c r="E53" s="52"/>
      <c r="F53" s="52"/>
      <c r="G53" s="1"/>
      <c r="H53" s="62"/>
    </row>
    <row r="54" spans="2:8" ht="16.5" thickBot="1" x14ac:dyDescent="0.3">
      <c r="B54" s="70"/>
      <c r="C54" s="41"/>
      <c r="D54" s="81" t="s">
        <v>95</v>
      </c>
      <c r="E54" s="52"/>
      <c r="F54" s="52"/>
      <c r="G54" s="1"/>
      <c r="H54" s="62"/>
    </row>
    <row r="55" spans="2:8" ht="16.5" thickBot="1" x14ac:dyDescent="0.3">
      <c r="C55" s="41"/>
      <c r="D55" s="81" t="s">
        <v>95</v>
      </c>
      <c r="E55" s="52"/>
      <c r="F55" s="52"/>
      <c r="G55" s="1"/>
      <c r="H55" s="62"/>
    </row>
    <row r="56" spans="2:8" ht="16.5" thickBot="1" x14ac:dyDescent="0.3">
      <c r="C56" s="41"/>
      <c r="D56" s="81" t="s">
        <v>95</v>
      </c>
      <c r="E56" s="52"/>
      <c r="F56" s="52"/>
      <c r="G56" s="1"/>
      <c r="H56" s="62"/>
    </row>
    <row r="57" spans="2:8" s="71" customFormat="1" ht="16.5" thickBot="1" x14ac:dyDescent="0.3">
      <c r="D57" s="73" t="s">
        <v>86</v>
      </c>
      <c r="E57" s="74"/>
      <c r="F57" s="74">
        <f>SUM(F43:F56)</f>
        <v>321</v>
      </c>
      <c r="G57" s="74">
        <f>SUM(G43:G56)</f>
        <v>329</v>
      </c>
      <c r="H57" s="74">
        <f>SUM(H43:H56)</f>
        <v>30</v>
      </c>
    </row>
    <row r="58" spans="2:8" ht="16.5" thickBot="1" x14ac:dyDescent="0.3">
      <c r="D58" s="4" t="s">
        <v>5</v>
      </c>
      <c r="E58" s="12"/>
      <c r="F58" s="12"/>
      <c r="G58" s="30"/>
      <c r="H58" s="30"/>
    </row>
    <row r="59" spans="2:8" ht="16.5" thickBot="1" x14ac:dyDescent="0.3">
      <c r="C59" s="41"/>
      <c r="D59" s="39" t="s">
        <v>6</v>
      </c>
      <c r="E59" s="18">
        <v>1</v>
      </c>
      <c r="F59" s="18">
        <v>52</v>
      </c>
      <c r="G59" s="29">
        <f>F59*E59</f>
        <v>52</v>
      </c>
      <c r="H59" s="29"/>
    </row>
    <row r="60" spans="2:8" ht="16.5" thickBot="1" x14ac:dyDescent="0.3">
      <c r="C60" s="41"/>
      <c r="D60" s="39" t="s">
        <v>47</v>
      </c>
      <c r="E60" s="18">
        <v>1</v>
      </c>
      <c r="F60" s="18">
        <v>50</v>
      </c>
      <c r="G60" s="29">
        <f t="shared" ref="G60:G66" si="4">F60*E60</f>
        <v>50</v>
      </c>
      <c r="H60" s="29"/>
    </row>
    <row r="61" spans="2:8" ht="16.5" thickBot="1" x14ac:dyDescent="0.3">
      <c r="C61" s="41"/>
      <c r="D61" s="39" t="s">
        <v>7</v>
      </c>
      <c r="E61" s="18">
        <v>1</v>
      </c>
      <c r="F61" s="18">
        <v>8</v>
      </c>
      <c r="G61" s="29">
        <f t="shared" si="4"/>
        <v>8</v>
      </c>
      <c r="H61" s="29"/>
    </row>
    <row r="62" spans="2:8" ht="16.5" thickBot="1" x14ac:dyDescent="0.3">
      <c r="C62" s="41"/>
      <c r="D62" s="39" t="s">
        <v>36</v>
      </c>
      <c r="E62" s="18">
        <v>1</v>
      </c>
      <c r="F62" s="18">
        <v>22</v>
      </c>
      <c r="G62" s="29">
        <f t="shared" si="4"/>
        <v>22</v>
      </c>
      <c r="H62" s="29"/>
    </row>
    <row r="63" spans="2:8" ht="16.5" thickBot="1" x14ac:dyDescent="0.3">
      <c r="C63" s="41"/>
      <c r="D63" s="39" t="s">
        <v>62</v>
      </c>
      <c r="E63" s="34">
        <v>1</v>
      </c>
      <c r="F63" s="34">
        <v>41</v>
      </c>
      <c r="G63" s="35">
        <f t="shared" si="4"/>
        <v>41</v>
      </c>
      <c r="H63" s="35"/>
    </row>
    <row r="64" spans="2:8" ht="16.5" thickBot="1" x14ac:dyDescent="0.3">
      <c r="C64" s="41"/>
      <c r="D64" s="39" t="s">
        <v>48</v>
      </c>
      <c r="E64" s="18">
        <v>1</v>
      </c>
      <c r="F64" s="18">
        <v>35</v>
      </c>
      <c r="G64" s="29">
        <f t="shared" si="4"/>
        <v>35</v>
      </c>
      <c r="H64" s="29"/>
    </row>
    <row r="65" spans="2:8" ht="16.5" thickBot="1" x14ac:dyDescent="0.3">
      <c r="C65" s="41"/>
      <c r="D65" s="39" t="s">
        <v>37</v>
      </c>
      <c r="E65" s="18">
        <v>1</v>
      </c>
      <c r="F65" s="18">
        <v>58</v>
      </c>
      <c r="G65" s="29">
        <f t="shared" si="4"/>
        <v>58</v>
      </c>
      <c r="H65" s="29"/>
    </row>
    <row r="66" spans="2:8" ht="16.5" thickBot="1" x14ac:dyDescent="0.3">
      <c r="C66" s="41"/>
      <c r="D66" s="39" t="s">
        <v>38</v>
      </c>
      <c r="E66" s="18">
        <v>1</v>
      </c>
      <c r="F66" s="18">
        <v>50</v>
      </c>
      <c r="G66" s="29">
        <f t="shared" si="4"/>
        <v>50</v>
      </c>
      <c r="H66" s="29"/>
    </row>
    <row r="67" spans="2:8" ht="16.5" thickBot="1" x14ac:dyDescent="0.3">
      <c r="C67" s="41"/>
      <c r="D67" s="39" t="s">
        <v>24</v>
      </c>
      <c r="E67" s="52">
        <v>1</v>
      </c>
      <c r="F67" s="52">
        <v>1</v>
      </c>
      <c r="G67" s="62">
        <f>F67*E67</f>
        <v>1</v>
      </c>
      <c r="H67" s="62"/>
    </row>
    <row r="68" spans="2:8" ht="16.5" thickBot="1" x14ac:dyDescent="0.3">
      <c r="C68" s="41"/>
      <c r="D68" s="81" t="s">
        <v>95</v>
      </c>
      <c r="E68" s="52"/>
      <c r="F68" s="52"/>
      <c r="G68" s="62"/>
      <c r="H68" s="62"/>
    </row>
    <row r="69" spans="2:8" ht="16.5" thickBot="1" x14ac:dyDescent="0.3">
      <c r="C69" s="41"/>
      <c r="D69" s="81" t="s">
        <v>95</v>
      </c>
      <c r="E69" s="52"/>
      <c r="F69" s="52"/>
      <c r="G69" s="62"/>
      <c r="H69" s="62"/>
    </row>
    <row r="70" spans="2:8" ht="16.5" thickBot="1" x14ac:dyDescent="0.3">
      <c r="C70" s="41"/>
      <c r="D70" s="81" t="s">
        <v>95</v>
      </c>
      <c r="E70" s="52"/>
      <c r="F70" s="52"/>
      <c r="G70" s="62"/>
      <c r="H70" s="62"/>
    </row>
    <row r="71" spans="2:8" ht="16.5" thickBot="1" x14ac:dyDescent="0.3">
      <c r="C71" s="41"/>
      <c r="D71" s="81" t="s">
        <v>95</v>
      </c>
      <c r="E71" s="52"/>
      <c r="F71" s="52"/>
      <c r="G71" s="62"/>
      <c r="H71" s="62"/>
    </row>
    <row r="72" spans="2:8" s="71" customFormat="1" ht="16.5" thickBot="1" x14ac:dyDescent="0.3">
      <c r="C72" s="72"/>
      <c r="D72" s="73" t="s">
        <v>87</v>
      </c>
      <c r="E72" s="74"/>
      <c r="F72" s="74">
        <f>SUM(F59:F71)</f>
        <v>317</v>
      </c>
      <c r="G72" s="74">
        <f>SUM(G59:G71)</f>
        <v>317</v>
      </c>
      <c r="H72" s="74">
        <f>SUM(H59:H71)</f>
        <v>0</v>
      </c>
    </row>
    <row r="73" spans="2:8" ht="16.5" thickBot="1" x14ac:dyDescent="0.3">
      <c r="D73" s="6" t="s">
        <v>8</v>
      </c>
      <c r="E73" s="12"/>
      <c r="F73" s="12"/>
      <c r="G73" s="30"/>
      <c r="H73" s="30"/>
    </row>
    <row r="74" spans="2:8" ht="16.5" thickBot="1" x14ac:dyDescent="0.3">
      <c r="B74" s="67"/>
      <c r="C74" s="41"/>
      <c r="D74" s="60" t="s">
        <v>65</v>
      </c>
      <c r="E74" s="48">
        <v>1</v>
      </c>
      <c r="F74" s="63">
        <v>75</v>
      </c>
      <c r="G74" s="65">
        <f>E74*F74</f>
        <v>75</v>
      </c>
      <c r="H74" s="61"/>
    </row>
    <row r="75" spans="2:8" ht="16.5" thickBot="1" x14ac:dyDescent="0.3">
      <c r="B75" s="67"/>
      <c r="C75" s="41"/>
      <c r="D75" s="40" t="s">
        <v>64</v>
      </c>
      <c r="E75" s="48">
        <v>1</v>
      </c>
      <c r="F75" s="64"/>
      <c r="G75" s="66"/>
      <c r="H75" s="62"/>
    </row>
    <row r="76" spans="2:8" ht="16.5" thickBot="1" x14ac:dyDescent="0.3">
      <c r="B76" s="67"/>
      <c r="C76" s="41"/>
      <c r="D76" s="40" t="s">
        <v>66</v>
      </c>
      <c r="E76" s="48">
        <v>1</v>
      </c>
      <c r="F76" s="64"/>
      <c r="G76" s="66"/>
      <c r="H76" s="62"/>
    </row>
    <row r="77" spans="2:8" ht="16.5" thickBot="1" x14ac:dyDescent="0.3">
      <c r="B77" s="67"/>
      <c r="C77" s="41"/>
      <c r="D77" s="40" t="s">
        <v>10</v>
      </c>
      <c r="E77" s="48">
        <v>1</v>
      </c>
      <c r="F77" s="64">
        <v>20</v>
      </c>
      <c r="G77" s="66">
        <f>E77*F77</f>
        <v>20</v>
      </c>
      <c r="H77" s="62"/>
    </row>
    <row r="78" spans="2:8" ht="16.5" thickBot="1" x14ac:dyDescent="0.3">
      <c r="B78" s="67"/>
      <c r="C78" s="41"/>
      <c r="D78" s="40" t="s">
        <v>27</v>
      </c>
      <c r="E78" s="48"/>
      <c r="F78" s="64"/>
      <c r="G78" s="66"/>
      <c r="H78" s="62"/>
    </row>
    <row r="79" spans="2:8" ht="16.5" thickBot="1" x14ac:dyDescent="0.3">
      <c r="B79" s="67"/>
      <c r="C79" s="41"/>
      <c r="D79" s="40" t="s">
        <v>26</v>
      </c>
      <c r="E79" s="48">
        <v>1</v>
      </c>
      <c r="F79" s="64"/>
      <c r="G79" s="66"/>
      <c r="H79" s="62"/>
    </row>
    <row r="80" spans="2:8" ht="16.5" thickBot="1" x14ac:dyDescent="0.3">
      <c r="B80" s="67"/>
      <c r="C80" s="41"/>
      <c r="D80" s="40" t="s">
        <v>9</v>
      </c>
      <c r="E80" s="48"/>
      <c r="F80" s="64"/>
      <c r="G80" s="66"/>
      <c r="H80" s="62"/>
    </row>
    <row r="81" spans="2:8" ht="16.5" thickBot="1" x14ac:dyDescent="0.3">
      <c r="B81" s="67"/>
      <c r="C81" s="41"/>
      <c r="D81" s="40" t="s">
        <v>28</v>
      </c>
      <c r="E81" s="48">
        <v>1</v>
      </c>
      <c r="F81" s="64"/>
      <c r="G81" s="66"/>
      <c r="H81" s="62"/>
    </row>
    <row r="82" spans="2:8" ht="15.75" customHeight="1" thickBot="1" x14ac:dyDescent="0.3">
      <c r="B82" s="67"/>
      <c r="C82" s="41"/>
      <c r="D82" s="81" t="s">
        <v>95</v>
      </c>
      <c r="E82" s="48"/>
      <c r="F82" s="64"/>
      <c r="G82" s="66"/>
      <c r="H82" s="62"/>
    </row>
    <row r="83" spans="2:8" ht="16.5" thickBot="1" x14ac:dyDescent="0.3">
      <c r="B83" s="67"/>
      <c r="C83" s="41"/>
      <c r="D83" s="81" t="s">
        <v>95</v>
      </c>
      <c r="E83" s="48"/>
      <c r="F83" s="64"/>
      <c r="G83" s="66"/>
      <c r="H83" s="62"/>
    </row>
    <row r="84" spans="2:8" ht="16.5" thickBot="1" x14ac:dyDescent="0.3">
      <c r="B84" s="67"/>
      <c r="C84" s="41"/>
      <c r="D84" s="81" t="s">
        <v>95</v>
      </c>
      <c r="E84" s="48"/>
      <c r="F84" s="64"/>
      <c r="G84" s="66"/>
      <c r="H84" s="62"/>
    </row>
    <row r="85" spans="2:8" ht="16.5" thickBot="1" x14ac:dyDescent="0.3">
      <c r="B85" s="67"/>
      <c r="C85" s="41"/>
      <c r="D85" s="81" t="s">
        <v>95</v>
      </c>
      <c r="E85" s="48"/>
      <c r="F85" s="64"/>
      <c r="G85" s="66"/>
      <c r="H85" s="62"/>
    </row>
    <row r="86" spans="2:8" ht="16.5" thickBot="1" x14ac:dyDescent="0.3">
      <c r="B86" s="67"/>
      <c r="C86" s="41"/>
      <c r="D86" s="81" t="s">
        <v>95</v>
      </c>
      <c r="E86" s="48"/>
      <c r="F86" s="64"/>
      <c r="G86" s="66"/>
      <c r="H86" s="62"/>
    </row>
    <row r="87" spans="2:8" s="71" customFormat="1" ht="16.5" thickBot="1" x14ac:dyDescent="0.3">
      <c r="B87" s="67"/>
      <c r="C87" s="72"/>
      <c r="D87" s="73" t="s">
        <v>88</v>
      </c>
      <c r="E87" s="75">
        <v>1</v>
      </c>
      <c r="F87" s="74">
        <f>SUM(F74:F86)</f>
        <v>95</v>
      </c>
      <c r="G87" s="74">
        <f t="shared" ref="G87:H87" si="5">SUM(G74:G86)</f>
        <v>95</v>
      </c>
      <c r="H87" s="74">
        <f t="shared" si="5"/>
        <v>0</v>
      </c>
    </row>
    <row r="88" spans="2:8" ht="16.5" thickBot="1" x14ac:dyDescent="0.3">
      <c r="D88" s="6" t="s">
        <v>11</v>
      </c>
      <c r="E88" s="12"/>
      <c r="F88" s="12"/>
      <c r="G88" s="30"/>
      <c r="H88" s="30"/>
    </row>
    <row r="89" spans="2:8" ht="16.5" thickBot="1" x14ac:dyDescent="0.3">
      <c r="C89" s="46"/>
      <c r="D89" s="10" t="s">
        <v>12</v>
      </c>
      <c r="E89" s="18">
        <v>1</v>
      </c>
      <c r="F89" s="18">
        <v>7</v>
      </c>
      <c r="G89" s="1"/>
      <c r="H89" s="29">
        <f>F89*E89</f>
        <v>7</v>
      </c>
    </row>
    <row r="90" spans="2:8" ht="16.5" thickBot="1" x14ac:dyDescent="0.3">
      <c r="C90" s="46"/>
      <c r="D90" s="9" t="s">
        <v>13</v>
      </c>
      <c r="E90" s="18">
        <v>1</v>
      </c>
      <c r="F90" s="18">
        <v>7</v>
      </c>
      <c r="G90" s="1"/>
      <c r="H90" s="29">
        <f>F90*E90</f>
        <v>7</v>
      </c>
    </row>
    <row r="91" spans="2:8" ht="16.5" thickBot="1" x14ac:dyDescent="0.3">
      <c r="C91" s="46"/>
      <c r="D91" s="9" t="s">
        <v>14</v>
      </c>
      <c r="E91" s="18">
        <v>1</v>
      </c>
      <c r="F91" s="18">
        <v>5</v>
      </c>
      <c r="G91" s="1"/>
      <c r="H91" s="29">
        <f>F91*E91</f>
        <v>5</v>
      </c>
    </row>
    <row r="92" spans="2:8" ht="16.5" thickBot="1" x14ac:dyDescent="0.3">
      <c r="C92" s="46"/>
      <c r="D92" s="9" t="s">
        <v>15</v>
      </c>
      <c r="E92" s="18"/>
      <c r="F92" s="18"/>
      <c r="G92" s="1"/>
      <c r="H92" s="29"/>
    </row>
    <row r="93" spans="2:8" ht="16.5" thickBot="1" x14ac:dyDescent="0.3">
      <c r="C93" s="46"/>
      <c r="D93" s="9" t="s">
        <v>16</v>
      </c>
      <c r="E93" s="18">
        <v>1</v>
      </c>
      <c r="F93" s="18">
        <v>5</v>
      </c>
      <c r="G93" s="1"/>
      <c r="H93" s="29">
        <f>F93*E93</f>
        <v>5</v>
      </c>
    </row>
    <row r="94" spans="2:8" ht="16.5" thickBot="1" x14ac:dyDescent="0.3">
      <c r="C94" s="82"/>
      <c r="D94" s="9" t="s">
        <v>17</v>
      </c>
      <c r="E94" s="18">
        <v>1</v>
      </c>
      <c r="F94" s="18">
        <v>1</v>
      </c>
      <c r="G94" s="1"/>
      <c r="H94" s="29">
        <f>F94*E94</f>
        <v>1</v>
      </c>
    </row>
    <row r="95" spans="2:8" ht="16.5" thickBot="1" x14ac:dyDescent="0.3">
      <c r="C95" s="41"/>
      <c r="D95" s="81" t="s">
        <v>95</v>
      </c>
      <c r="E95" s="52"/>
      <c r="F95" s="52"/>
      <c r="G95" s="1"/>
      <c r="H95" s="62"/>
    </row>
    <row r="96" spans="2:8" ht="16.5" thickBot="1" x14ac:dyDescent="0.3">
      <c r="C96" s="41"/>
      <c r="D96" s="81" t="s">
        <v>95</v>
      </c>
      <c r="E96" s="52"/>
      <c r="F96" s="52"/>
      <c r="G96" s="1"/>
      <c r="H96" s="62"/>
    </row>
    <row r="97" spans="3:8" ht="16.5" thickBot="1" x14ac:dyDescent="0.3">
      <c r="C97" s="41"/>
      <c r="D97" s="81" t="s">
        <v>95</v>
      </c>
      <c r="E97" s="52"/>
      <c r="F97" s="52"/>
      <c r="G97" s="1"/>
      <c r="H97" s="62"/>
    </row>
    <row r="98" spans="3:8" ht="16.5" thickBot="1" x14ac:dyDescent="0.3">
      <c r="C98" s="41"/>
      <c r="D98" s="81" t="s">
        <v>95</v>
      </c>
      <c r="E98" s="52"/>
      <c r="F98" s="52"/>
      <c r="G98" s="1"/>
      <c r="H98" s="62"/>
    </row>
    <row r="99" spans="3:8" s="71" customFormat="1" ht="16.5" thickBot="1" x14ac:dyDescent="0.3">
      <c r="D99" s="77" t="s">
        <v>89</v>
      </c>
      <c r="E99" s="74"/>
      <c r="F99" s="74">
        <f>SUM(F89:F98)</f>
        <v>25</v>
      </c>
      <c r="G99" s="74">
        <f t="shared" ref="G99:H99" si="6">SUM(G89:G98)</f>
        <v>0</v>
      </c>
      <c r="H99" s="74">
        <f t="shared" si="6"/>
        <v>25</v>
      </c>
    </row>
    <row r="100" spans="3:8" ht="16.5" thickBot="1" x14ac:dyDescent="0.3">
      <c r="D100" s="6" t="s">
        <v>18</v>
      </c>
      <c r="E100" s="12"/>
      <c r="F100" s="12"/>
      <c r="G100" s="30"/>
      <c r="H100" s="30"/>
    </row>
    <row r="101" spans="3:8" ht="16.5" thickBot="1" x14ac:dyDescent="0.3">
      <c r="C101" s="41"/>
      <c r="D101" s="10" t="s">
        <v>39</v>
      </c>
      <c r="E101" s="18">
        <v>1</v>
      </c>
      <c r="F101" s="18">
        <v>451</v>
      </c>
      <c r="G101" s="1"/>
      <c r="H101" s="29">
        <f>F101*E101</f>
        <v>451</v>
      </c>
    </row>
    <row r="102" spans="3:8" ht="16.5" thickBot="1" x14ac:dyDescent="0.3">
      <c r="C102" s="41"/>
      <c r="D102" s="9" t="s">
        <v>40</v>
      </c>
      <c r="E102" s="18">
        <v>1</v>
      </c>
      <c r="F102" s="18">
        <v>40</v>
      </c>
      <c r="G102" s="1"/>
      <c r="H102" s="29">
        <f>F102*E102</f>
        <v>40</v>
      </c>
    </row>
    <row r="103" spans="3:8" ht="16.5" thickBot="1" x14ac:dyDescent="0.3">
      <c r="C103" s="41"/>
      <c r="D103" s="9" t="s">
        <v>41</v>
      </c>
      <c r="E103" s="18">
        <v>1</v>
      </c>
      <c r="F103" s="18">
        <v>167</v>
      </c>
      <c r="G103" s="1"/>
      <c r="H103" s="29">
        <f>F103*E103</f>
        <v>167</v>
      </c>
    </row>
    <row r="104" spans="3:8" ht="16.5" thickBot="1" x14ac:dyDescent="0.3">
      <c r="C104" s="41"/>
      <c r="D104" s="9" t="s">
        <v>29</v>
      </c>
      <c r="E104" s="18">
        <v>10</v>
      </c>
      <c r="F104" s="18">
        <v>19</v>
      </c>
      <c r="G104" s="29">
        <f>F104</f>
        <v>19</v>
      </c>
      <c r="H104" s="29"/>
    </row>
    <row r="105" spans="3:8" ht="16.5" thickBot="1" x14ac:dyDescent="0.3">
      <c r="C105" s="41"/>
      <c r="D105" s="9" t="s">
        <v>42</v>
      </c>
      <c r="E105" s="18">
        <v>1</v>
      </c>
      <c r="F105" s="18">
        <v>146</v>
      </c>
      <c r="G105" s="1"/>
      <c r="H105" s="29">
        <f>F105*E105</f>
        <v>146</v>
      </c>
    </row>
    <row r="106" spans="3:8" ht="16.5" thickBot="1" x14ac:dyDescent="0.3">
      <c r="C106" s="41"/>
      <c r="D106" s="9" t="s">
        <v>19</v>
      </c>
      <c r="E106" s="18">
        <v>1</v>
      </c>
      <c r="F106" s="18">
        <v>53</v>
      </c>
      <c r="G106" s="29">
        <f t="shared" ref="G106" si="7">F106*E106</f>
        <v>53</v>
      </c>
      <c r="H106" s="29"/>
    </row>
    <row r="107" spans="3:8" ht="16.5" thickBot="1" x14ac:dyDescent="0.3">
      <c r="C107" s="41"/>
      <c r="D107" s="9" t="s">
        <v>21</v>
      </c>
      <c r="E107" s="18">
        <v>1</v>
      </c>
      <c r="F107" s="18">
        <v>79</v>
      </c>
      <c r="G107" s="29">
        <f>F107*E107</f>
        <v>79</v>
      </c>
      <c r="H107" s="29"/>
    </row>
    <row r="108" spans="3:8" ht="16.5" thickBot="1" x14ac:dyDescent="0.3">
      <c r="C108" s="10"/>
      <c r="D108" s="9" t="s">
        <v>31</v>
      </c>
      <c r="E108" s="18">
        <v>1</v>
      </c>
      <c r="F108" s="18">
        <v>63</v>
      </c>
      <c r="G108" s="29">
        <f>F108*E108</f>
        <v>63</v>
      </c>
      <c r="H108" s="29"/>
    </row>
    <row r="109" spans="3:8" ht="16.5" thickBot="1" x14ac:dyDescent="0.3">
      <c r="C109" s="41"/>
      <c r="D109" s="81" t="s">
        <v>95</v>
      </c>
      <c r="E109" s="52"/>
      <c r="F109" s="52"/>
      <c r="G109" s="62"/>
      <c r="H109" s="62"/>
    </row>
    <row r="110" spans="3:8" ht="16.5" thickBot="1" x14ac:dyDescent="0.3">
      <c r="C110" s="41"/>
      <c r="D110" s="81" t="s">
        <v>95</v>
      </c>
      <c r="E110" s="52"/>
      <c r="F110" s="52"/>
      <c r="G110" s="62"/>
      <c r="H110" s="62"/>
    </row>
    <row r="111" spans="3:8" ht="16.5" thickBot="1" x14ac:dyDescent="0.3">
      <c r="C111" s="41"/>
      <c r="D111" s="81" t="s">
        <v>95</v>
      </c>
      <c r="E111" s="52"/>
      <c r="F111" s="52"/>
      <c r="G111" s="62"/>
      <c r="H111" s="62"/>
    </row>
    <row r="112" spans="3:8" ht="16.5" thickBot="1" x14ac:dyDescent="0.3">
      <c r="C112" s="41"/>
      <c r="D112" s="81" t="s">
        <v>95</v>
      </c>
      <c r="E112" s="52"/>
      <c r="F112" s="52"/>
      <c r="G112" s="62"/>
      <c r="H112" s="62"/>
    </row>
    <row r="113" spans="3:8" ht="16.5" thickBot="1" x14ac:dyDescent="0.3">
      <c r="C113" s="41"/>
      <c r="D113" s="81" t="s">
        <v>95</v>
      </c>
      <c r="E113" s="52"/>
      <c r="F113" s="52"/>
      <c r="G113" s="62"/>
      <c r="H113" s="62"/>
    </row>
    <row r="114" spans="3:8" s="71" customFormat="1" ht="16.5" thickBot="1" x14ac:dyDescent="0.3">
      <c r="D114" s="77" t="s">
        <v>90</v>
      </c>
      <c r="E114" s="74"/>
      <c r="F114" s="74">
        <f>SUM(F101:F113)</f>
        <v>1018</v>
      </c>
      <c r="G114" s="74">
        <f t="shared" ref="G114:H114" si="8">SUM(G101:G113)</f>
        <v>214</v>
      </c>
      <c r="H114" s="74">
        <f t="shared" si="8"/>
        <v>804</v>
      </c>
    </row>
    <row r="115" spans="3:8" ht="16.5" thickBot="1" x14ac:dyDescent="0.3">
      <c r="D115" s="6" t="s">
        <v>20</v>
      </c>
      <c r="E115" s="12"/>
      <c r="F115" s="12"/>
      <c r="G115" s="30"/>
      <c r="H115" s="30"/>
    </row>
    <row r="116" spans="3:8" ht="16.5" thickBot="1" x14ac:dyDescent="0.3">
      <c r="C116" s="41"/>
      <c r="D116" t="s">
        <v>82</v>
      </c>
      <c r="E116" s="44">
        <v>1</v>
      </c>
      <c r="F116" s="14">
        <v>33</v>
      </c>
      <c r="G116" s="45">
        <f>E116*F116</f>
        <v>33</v>
      </c>
      <c r="H116" s="49"/>
    </row>
    <row r="117" spans="3:8" ht="16.5" thickBot="1" x14ac:dyDescent="0.3">
      <c r="C117" s="41"/>
      <c r="D117" s="3" t="s">
        <v>23</v>
      </c>
      <c r="E117" s="33">
        <v>1</v>
      </c>
      <c r="F117" s="14">
        <v>41</v>
      </c>
      <c r="G117" s="45">
        <f t="shared" ref="G117:G119" si="9">E117*F117</f>
        <v>41</v>
      </c>
      <c r="H117" s="49"/>
    </row>
    <row r="118" spans="3:8" ht="16.5" thickBot="1" x14ac:dyDescent="0.3">
      <c r="C118" s="41"/>
      <c r="D118" s="3" t="s">
        <v>43</v>
      </c>
      <c r="E118" s="33">
        <v>1</v>
      </c>
      <c r="F118" s="14">
        <v>200</v>
      </c>
      <c r="G118" s="50"/>
      <c r="H118" s="49">
        <f>E118*F118</f>
        <v>200</v>
      </c>
    </row>
    <row r="119" spans="3:8" ht="16.5" thickBot="1" x14ac:dyDescent="0.3">
      <c r="C119" s="41"/>
      <c r="D119" s="3" t="s">
        <v>22</v>
      </c>
      <c r="E119" s="33">
        <v>1</v>
      </c>
      <c r="F119" s="14">
        <v>27</v>
      </c>
      <c r="G119" s="45">
        <f t="shared" si="9"/>
        <v>27</v>
      </c>
      <c r="H119" s="49"/>
    </row>
    <row r="120" spans="3:8" ht="16.5" thickBot="1" x14ac:dyDescent="0.3">
      <c r="C120" s="10"/>
      <c r="D120" s="11" t="s">
        <v>44</v>
      </c>
      <c r="E120" s="33">
        <v>1</v>
      </c>
      <c r="F120" s="48">
        <v>473</v>
      </c>
      <c r="G120" s="50"/>
      <c r="H120" s="49">
        <f>E120*F120</f>
        <v>473</v>
      </c>
    </row>
    <row r="121" spans="3:8" ht="16.5" thickBot="1" x14ac:dyDescent="0.3">
      <c r="C121" s="41"/>
      <c r="D121" s="81" t="s">
        <v>95</v>
      </c>
      <c r="E121" s="52"/>
      <c r="F121" s="48"/>
      <c r="G121" s="50"/>
      <c r="H121" s="49"/>
    </row>
    <row r="122" spans="3:8" ht="16.5" thickBot="1" x14ac:dyDescent="0.3">
      <c r="C122" s="41"/>
      <c r="D122" s="81" t="s">
        <v>95</v>
      </c>
      <c r="E122" s="52"/>
      <c r="F122" s="48"/>
      <c r="G122" s="50"/>
      <c r="H122" s="49"/>
    </row>
    <row r="123" spans="3:8" ht="16.5" thickBot="1" x14ac:dyDescent="0.3">
      <c r="C123" s="41"/>
      <c r="D123" s="81" t="s">
        <v>95</v>
      </c>
      <c r="E123" s="52"/>
      <c r="F123" s="48"/>
      <c r="G123" s="50"/>
      <c r="H123" s="49"/>
    </row>
    <row r="124" spans="3:8" ht="16.5" thickBot="1" x14ac:dyDescent="0.3">
      <c r="C124" s="41"/>
      <c r="D124" s="81" t="s">
        <v>95</v>
      </c>
      <c r="E124" s="52"/>
      <c r="F124" s="48"/>
      <c r="G124" s="50"/>
      <c r="H124" s="49"/>
    </row>
    <row r="125" spans="3:8" ht="16.5" thickBot="1" x14ac:dyDescent="0.3">
      <c r="C125" s="41"/>
      <c r="D125" s="81" t="s">
        <v>95</v>
      </c>
      <c r="E125" s="52"/>
      <c r="F125" s="48"/>
      <c r="G125" s="50"/>
      <c r="H125" s="49"/>
    </row>
    <row r="126" spans="3:8" s="71" customFormat="1" ht="16.5" thickBot="1" x14ac:dyDescent="0.3">
      <c r="D126" s="73" t="s">
        <v>91</v>
      </c>
      <c r="E126" s="74"/>
      <c r="F126" s="75">
        <f>SUM(F116:F125)</f>
        <v>774</v>
      </c>
      <c r="G126" s="75">
        <f t="shared" ref="G126:H126" si="10">SUM(G116:G125)</f>
        <v>101</v>
      </c>
      <c r="H126" s="76">
        <f t="shared" si="10"/>
        <v>673</v>
      </c>
    </row>
    <row r="127" spans="3:8" ht="16.5" thickBot="1" x14ac:dyDescent="0.3">
      <c r="D127" s="21" t="s">
        <v>56</v>
      </c>
      <c r="E127" s="12"/>
      <c r="F127" s="22"/>
      <c r="G127" s="32"/>
      <c r="H127" s="32"/>
    </row>
    <row r="128" spans="3:8" ht="16.5" thickBot="1" x14ac:dyDescent="0.3">
      <c r="C128" s="41"/>
      <c r="D128" s="19" t="s">
        <v>60</v>
      </c>
      <c r="E128" s="17">
        <v>2</v>
      </c>
      <c r="F128" s="13">
        <v>1000</v>
      </c>
      <c r="G128" s="31">
        <f>F128*E128</f>
        <v>2000</v>
      </c>
      <c r="H128" s="31"/>
    </row>
    <row r="129" spans="3:8" ht="16.5" thickBot="1" x14ac:dyDescent="0.3">
      <c r="C129" s="41"/>
      <c r="D129" s="11" t="s">
        <v>58</v>
      </c>
      <c r="E129" s="18">
        <v>1</v>
      </c>
      <c r="F129" s="14">
        <v>1000</v>
      </c>
      <c r="G129" s="29">
        <f>F129*E129</f>
        <v>1000</v>
      </c>
      <c r="H129" s="29"/>
    </row>
    <row r="130" spans="3:8" ht="16.5" thickBot="1" x14ac:dyDescent="0.3">
      <c r="C130" s="41"/>
      <c r="D130" s="11" t="s">
        <v>59</v>
      </c>
      <c r="E130" s="18">
        <v>1</v>
      </c>
      <c r="F130" s="14">
        <v>500</v>
      </c>
      <c r="G130" s="29">
        <f>F130*E130</f>
        <v>500</v>
      </c>
      <c r="H130" s="29"/>
    </row>
    <row r="131" spans="3:8" ht="16.5" thickBot="1" x14ac:dyDescent="0.3">
      <c r="D131" s="11"/>
      <c r="E131" s="18"/>
      <c r="F131" s="14"/>
      <c r="G131" s="29"/>
      <c r="H131" s="29"/>
    </row>
    <row r="132" spans="3:8" s="71" customFormat="1" ht="16.5" thickBot="1" x14ac:dyDescent="0.3">
      <c r="D132" s="73" t="s">
        <v>92</v>
      </c>
      <c r="E132" s="74"/>
      <c r="F132" s="75">
        <f>SUM(F128:F131)</f>
        <v>2500</v>
      </c>
      <c r="G132" s="75">
        <f t="shared" ref="G132:H132" si="11">SUM(G128:G131)</f>
        <v>3500</v>
      </c>
      <c r="H132" s="76">
        <f t="shared" si="11"/>
        <v>0</v>
      </c>
    </row>
    <row r="133" spans="3:8" x14ac:dyDescent="0.25">
      <c r="E133" s="2"/>
    </row>
    <row r="134" spans="3:8" ht="15.75" thickBot="1" x14ac:dyDescent="0.3">
      <c r="E134" s="2"/>
    </row>
    <row r="135" spans="3:8" ht="38.25" thickBot="1" x14ac:dyDescent="0.3">
      <c r="D135" s="20" t="s">
        <v>78</v>
      </c>
      <c r="E135" s="8"/>
      <c r="F135" s="8"/>
      <c r="G135" s="24">
        <f>(G5+G27+G41+G57+G72+G87+G99+G114+G126)/1000</f>
        <v>5.8760000000000003</v>
      </c>
      <c r="H135" s="24"/>
    </row>
    <row r="136" spans="3:8" ht="24" thickBot="1" x14ac:dyDescent="0.4">
      <c r="E136" s="2"/>
      <c r="G136" s="25"/>
      <c r="H136" s="25"/>
    </row>
    <row r="137" spans="3:8" ht="39" customHeight="1" thickBot="1" x14ac:dyDescent="0.3">
      <c r="D137" s="20" t="s">
        <v>79</v>
      </c>
      <c r="E137" s="8"/>
      <c r="F137" s="8"/>
      <c r="G137" s="26">
        <f>G135+(G132/1000)</f>
        <v>9.3760000000000012</v>
      </c>
      <c r="H137" s="26">
        <f>(SUM(H5:H129))/1000</f>
        <v>6.8879999999999999</v>
      </c>
    </row>
    <row r="138" spans="3:8" ht="23.25" x14ac:dyDescent="0.35">
      <c r="G138" s="27"/>
      <c r="H138" s="27"/>
    </row>
  </sheetData>
  <mergeCells count="1">
    <mergeCell ref="B74:B87"/>
  </mergeCells>
  <hyperlinks>
    <hyperlink ref="D34" r:id="rId1" xr:uid="{00000000-0004-0000-0000-000000000000}"/>
    <hyperlink ref="D116" r:id="rId2" display="Regenschutz innen - UltraSil Pack Liner" xr:uid="{00000000-0004-0000-0000-000001000000}"/>
    <hyperlink ref="D35" r:id="rId3" xr:uid="{00000000-0004-0000-0000-000002000000}"/>
  </hyperlinks>
  <pageMargins left="0.7" right="0.7" top="0.78740157499999996" bottom="0.78740157499999996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Düren</dc:creator>
  <cp:lastModifiedBy>Alex Düren</cp:lastModifiedBy>
  <cp:lastPrinted>2015-01-23T14:50:50Z</cp:lastPrinted>
  <dcterms:created xsi:type="dcterms:W3CDTF">2014-01-13T15:06:21Z</dcterms:created>
  <dcterms:modified xsi:type="dcterms:W3CDTF">2019-10-28T11:25:47Z</dcterms:modified>
</cp:coreProperties>
</file>