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lexd\Dropbox\LwD\3. Websites\2. BergReif\7. Packlisten\"/>
    </mc:Choice>
  </mc:AlternateContent>
  <xr:revisionPtr revIDLastSave="0" documentId="13_ncr:1_{9503499F-A451-4402-AFDD-DB03081ECA0D}" xr6:coauthVersionLast="45" xr6:coauthVersionMax="45" xr10:uidLastSave="{00000000-0000-0000-0000-000000000000}"/>
  <bookViews>
    <workbookView xWindow="3150" yWindow="3150" windowWidth="15375" windowHeight="7875" xr2:uid="{00000000-000D-0000-FFFF-FFFF00000000}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2" i="1"/>
  <c r="G13" i="1"/>
  <c r="G16" i="1"/>
  <c r="G18" i="1"/>
  <c r="G20" i="1"/>
  <c r="G21" i="1"/>
  <c r="G22" i="1"/>
  <c r="G23" i="1"/>
  <c r="G27" i="1"/>
  <c r="G29" i="1"/>
  <c r="G35" i="1"/>
  <c r="G37" i="1"/>
  <c r="G38" i="1"/>
  <c r="G39" i="1"/>
  <c r="G40" i="1"/>
  <c r="G41" i="1"/>
  <c r="G42" i="1"/>
  <c r="G43" i="1"/>
  <c r="G44" i="1"/>
  <c r="G45" i="1"/>
  <c r="G50" i="1"/>
  <c r="G52" i="1"/>
  <c r="G65" i="1"/>
  <c r="G77" i="1"/>
  <c r="G80" i="1"/>
  <c r="G82" i="1"/>
  <c r="G83" i="1"/>
  <c r="G84" i="1"/>
  <c r="G90" i="1"/>
  <c r="G92" i="1"/>
  <c r="G93" i="1"/>
  <c r="G94" i="1"/>
  <c r="G95" i="1"/>
  <c r="G96" i="1"/>
  <c r="G97" i="1"/>
  <c r="G98" i="1"/>
  <c r="G100" i="1"/>
  <c r="G105" i="1"/>
  <c r="G114" i="1"/>
  <c r="H17" i="1"/>
  <c r="H13" i="1"/>
  <c r="G107" i="1"/>
  <c r="G108" i="1"/>
  <c r="G111" i="1"/>
  <c r="G116" i="1"/>
  <c r="H9" i="1"/>
  <c r="H111" i="1"/>
  <c r="F111" i="1"/>
  <c r="F105" i="1"/>
  <c r="F90" i="1"/>
  <c r="F77" i="1"/>
  <c r="H65" i="1"/>
  <c r="F65" i="1"/>
  <c r="H50" i="1"/>
  <c r="F50" i="1"/>
  <c r="H35" i="1"/>
  <c r="F35" i="1"/>
  <c r="F27" i="1"/>
  <c r="H12" i="1"/>
  <c r="H19" i="1"/>
  <c r="H79" i="1"/>
  <c r="H11" i="1"/>
  <c r="H99" i="1"/>
  <c r="H105" i="1"/>
  <c r="H81" i="1"/>
  <c r="H90" i="1"/>
  <c r="H72" i="1"/>
  <c r="H71" i="1"/>
  <c r="H69" i="1"/>
  <c r="H68" i="1"/>
  <c r="H67" i="1"/>
  <c r="H27" i="1"/>
  <c r="H77" i="1"/>
  <c r="H116" i="1"/>
</calcChain>
</file>

<file path=xl/sharedStrings.xml><?xml version="1.0" encoding="utf-8"?>
<sst xmlns="http://schemas.openxmlformats.org/spreadsheetml/2006/main" count="111" uniqueCount="82">
  <si>
    <t>Anzahl</t>
  </si>
  <si>
    <t>Ausrüstung</t>
  </si>
  <si>
    <t>Handschuhe</t>
  </si>
  <si>
    <t>Kleidung</t>
  </si>
  <si>
    <t>Kosmetik</t>
  </si>
  <si>
    <t>kleines Handtuch</t>
  </si>
  <si>
    <t>Zahnbürste</t>
  </si>
  <si>
    <t>Reiseapotheke</t>
  </si>
  <si>
    <t>Magnesium-Präparate gegen Muskelkrämpfe</t>
  </si>
  <si>
    <t>(Blasen-)Pflaster</t>
  </si>
  <si>
    <t>Dokumente</t>
  </si>
  <si>
    <t>Personalausweis</t>
  </si>
  <si>
    <t>EC-Karte</t>
  </si>
  <si>
    <t>Kreditkarte</t>
  </si>
  <si>
    <t>Bargeld</t>
  </si>
  <si>
    <t>Krankenversicherungsnachweis</t>
  </si>
  <si>
    <t>DAV-Ausweis</t>
  </si>
  <si>
    <t>Elektronik</t>
  </si>
  <si>
    <t xml:space="preserve">Mikro-USB-Ladegerät </t>
  </si>
  <si>
    <t>Sonstiges</t>
  </si>
  <si>
    <t>Kompass</t>
  </si>
  <si>
    <t>Sonnenbrille</t>
  </si>
  <si>
    <t>Oropax</t>
  </si>
  <si>
    <t>Zeckenzange</t>
  </si>
  <si>
    <t>Durchfallmedikamente</t>
  </si>
  <si>
    <t>Wunddesinfektionsmittel (Betaisodona)</t>
  </si>
  <si>
    <t>Speicherkarten / Mikrospeicherkarten</t>
  </si>
  <si>
    <t>Gewicht einzeln[gr]</t>
  </si>
  <si>
    <t>kleines Stativ</t>
  </si>
  <si>
    <r>
      <t>Wanderschuhe [Paar]</t>
    </r>
    <r>
      <rPr>
        <i/>
        <sz val="11"/>
        <color rgb="FFFF0000"/>
        <rFont val="Calibri"/>
        <family val="2"/>
        <scheme val="minor"/>
      </rPr>
      <t xml:space="preserve"> - 1 Paar an</t>
    </r>
  </si>
  <si>
    <t>Rucksack</t>
  </si>
  <si>
    <t>Sonnencreme (50ml)</t>
  </si>
  <si>
    <t>Klopapier</t>
  </si>
  <si>
    <r>
      <t xml:space="preserve">Handy (mit GPS Karten Material) </t>
    </r>
    <r>
      <rPr>
        <i/>
        <sz val="11"/>
        <color rgb="FFFF0000"/>
        <rFont val="Calibri"/>
        <family val="2"/>
        <scheme val="minor"/>
      </rPr>
      <t xml:space="preserve"> - in der Hose/Jacke</t>
    </r>
  </si>
  <si>
    <r>
      <t>Trekkingstöcke</t>
    </r>
    <r>
      <rPr>
        <i/>
        <sz val="11"/>
        <color rgb="FFFF0000"/>
        <rFont val="Calibri"/>
        <family val="2"/>
        <scheme val="minor"/>
      </rPr>
      <t xml:space="preserve"> - in der Hand</t>
    </r>
  </si>
  <si>
    <t>Gewicht am Körper [gr]</t>
  </si>
  <si>
    <t>Gewicht im Rucksack [gr]</t>
  </si>
  <si>
    <t>Bio-Universalseife</t>
  </si>
  <si>
    <t>Hirschtalgcreme (35ml)</t>
  </si>
  <si>
    <t>Schlafen</t>
  </si>
  <si>
    <t>Essen (beispielhaft)</t>
  </si>
  <si>
    <t>Wasser [ml]</t>
  </si>
  <si>
    <t>Deo (35ml)</t>
  </si>
  <si>
    <t>Desinfektionsmittel</t>
  </si>
  <si>
    <t>Erste-Hilfe-Set (Verbandszeug,..)</t>
  </si>
  <si>
    <t>Schmerzmittel (Ibuprofen)</t>
  </si>
  <si>
    <r>
      <t xml:space="preserve">Merino T-Shirts </t>
    </r>
    <r>
      <rPr>
        <i/>
        <sz val="11"/>
        <color rgb="FFFF0000"/>
        <rFont val="Calibri"/>
        <family val="2"/>
        <scheme val="minor"/>
      </rPr>
      <t>- 1 Paar an</t>
    </r>
  </si>
  <si>
    <r>
      <t xml:space="preserve">Merino Langarmshirt </t>
    </r>
    <r>
      <rPr>
        <i/>
        <sz val="11"/>
        <color rgb="FFFF0000"/>
        <rFont val="Calibri"/>
        <family val="2"/>
        <scheme val="minor"/>
      </rPr>
      <t>- 1 Paar an</t>
    </r>
  </si>
  <si>
    <r>
      <t xml:space="preserve">Basisgewicht Rucksack                                           </t>
    </r>
    <r>
      <rPr>
        <sz val="14"/>
        <color theme="1"/>
        <rFont val="Calibri"/>
        <family val="2"/>
        <scheme val="minor"/>
      </rPr>
      <t>ohne Essen/Wasser/Kamera</t>
    </r>
  </si>
  <si>
    <t>Rucksackliner</t>
  </si>
  <si>
    <r>
      <t xml:space="preserve">Funktions Unterhose </t>
    </r>
    <r>
      <rPr>
        <i/>
        <sz val="11"/>
        <color rgb="FFFF0000"/>
        <rFont val="Calibri"/>
        <family val="2"/>
        <scheme val="minor"/>
      </rPr>
      <t>- 1 Paar an</t>
    </r>
  </si>
  <si>
    <t>Gesamt Kleidung</t>
  </si>
  <si>
    <t>Gesamt Schlafen</t>
  </si>
  <si>
    <t>Gesamt Kosmetik</t>
  </si>
  <si>
    <t>Gesamt Apotheke</t>
  </si>
  <si>
    <t>Gesamt Dokumente</t>
  </si>
  <si>
    <t>Gesamt Elektronik</t>
  </si>
  <si>
    <t>Gesamt Sonstiges</t>
  </si>
  <si>
    <t>Gesamt Verpflegung</t>
  </si>
  <si>
    <t>Gesamt Rucksack</t>
  </si>
  <si>
    <t>eigene Ausrüstung eintragen</t>
  </si>
  <si>
    <t>WeitLäufer Minimalist</t>
  </si>
  <si>
    <r>
      <t>Wandersocken kurz [Paar] -</t>
    </r>
    <r>
      <rPr>
        <i/>
        <sz val="11"/>
        <color rgb="FFFF0000"/>
        <rFont val="Calibri"/>
        <family val="2"/>
        <scheme val="minor"/>
      </rPr>
      <t xml:space="preserve"> 1 Paar an</t>
    </r>
  </si>
  <si>
    <r>
      <t xml:space="preserve">kurze Sporthose [Paar] </t>
    </r>
    <r>
      <rPr>
        <i/>
        <sz val="11"/>
        <color rgb="FFFF0000"/>
        <rFont val="Calibri"/>
        <family val="2"/>
        <scheme val="minor"/>
      </rPr>
      <t>- 1 Paar an</t>
    </r>
  </si>
  <si>
    <t>Kappie</t>
  </si>
  <si>
    <t>Hüttenschlafsack</t>
  </si>
  <si>
    <t>Schultergurttasche</t>
  </si>
  <si>
    <t>Regenjacke</t>
  </si>
  <si>
    <t>Daunenjacke</t>
  </si>
  <si>
    <t>Funktions Lange Unterhose</t>
  </si>
  <si>
    <t>Fleecepulli</t>
  </si>
  <si>
    <t>Dent-Tabs (14 Stück)</t>
  </si>
  <si>
    <t>Stirnlampe Petzl e+Lite</t>
  </si>
  <si>
    <t>Sony RX 100 V</t>
  </si>
  <si>
    <t>Drybag</t>
  </si>
  <si>
    <t>Katadyn Befree Wasserfilter</t>
  </si>
  <si>
    <t>Sitzkissen</t>
  </si>
  <si>
    <t>Biwaksack Notfall</t>
  </si>
  <si>
    <t>Plastik Trinkflaschen</t>
  </si>
  <si>
    <t>Regenkilt</t>
  </si>
  <si>
    <t>Essen + Trinken</t>
  </si>
  <si>
    <r>
      <t xml:space="preserve">Gesamt Gewicht [gr]:                                             </t>
    </r>
    <r>
      <rPr>
        <sz val="14"/>
        <color theme="1"/>
        <rFont val="Calibri"/>
        <family val="2"/>
        <scheme val="minor"/>
      </rPr>
      <t>inkl. Wasser/Essen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</si>
</sst>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5" xfId="0" applyBorder="1"/>
    <xf numFmtId="0" fontId="0" fillId="0" borderId="2" xfId="0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3" xfId="0" applyFont="1" applyBorder="1"/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0" xfId="0" applyFill="1" applyBorder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5" xfId="0" applyFont="1" applyBorder="1"/>
    <xf numFmtId="0" fontId="0" fillId="0" borderId="3" xfId="0" applyFont="1" applyBorder="1"/>
    <xf numFmtId="0" fontId="8" fillId="0" borderId="0" xfId="0" applyFont="1"/>
    <xf numFmtId="0" fontId="8" fillId="0" borderId="1" xfId="0" applyFont="1" applyBorder="1"/>
    <xf numFmtId="0" fontId="8" fillId="3" borderId="4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top"/>
    </xf>
    <xf numFmtId="0" fontId="9" fillId="0" borderId="3" xfId="0" applyFont="1" applyBorder="1"/>
    <xf numFmtId="0" fontId="0" fillId="0" borderId="6" xfId="0" applyBorder="1"/>
    <xf numFmtId="0" fontId="1" fillId="0" borderId="8" xfId="0" applyFont="1" applyBorder="1" applyAlignment="1">
      <alignment horizontal="center" vertical="center" wrapText="1"/>
    </xf>
    <xf numFmtId="0" fontId="10" fillId="0" borderId="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Hüttentour Packliste </a:t>
            </a:r>
          </a:p>
          <a:p>
            <a:pPr>
              <a:defRPr/>
            </a:pPr>
            <a:r>
              <a:rPr lang="de-DE" baseline="0"/>
              <a:t>Basisgewicht </a:t>
            </a:r>
            <a:r>
              <a:rPr lang="de-DE" b="1" baseline="0"/>
              <a:t>im Rucksack </a:t>
            </a:r>
            <a:r>
              <a:rPr lang="de-DE" baseline="0"/>
              <a:t>ohne Verpflegung</a:t>
            </a:r>
          </a:p>
        </c:rich>
      </c:tx>
      <c:layout>
        <c:manualLayout>
          <c:xMode val="edge"/>
          <c:yMode val="edge"/>
          <c:x val="0.30766680445563455"/>
          <c:y val="0.907709225012049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8755856536227791"/>
          <c:y val="0.1005313229166626"/>
          <c:w val="0.7065755487586951"/>
          <c:h val="0.81474852831575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4E-4A1C-AA90-FBC1C4CEC5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E-4A1C-AA90-FBC1C4CEC5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4E-4A1C-AA90-FBC1C4CEC5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E-4A1C-AA90-FBC1C4CEC57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4E-4A1C-AA90-FBC1C4CEC57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E-4A1C-AA90-FBC1C4CEC57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4E-4A1C-AA90-FBC1C4CEC57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296067E-AD84-4D06-9594-0C97DB7AE2ED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45D7AA86-48DF-4B81-9DDC-04DEC339AB9B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A4E-4A1C-AA90-FBC1C4CEC57B}"/>
                </c:ext>
              </c:extLst>
            </c:dLbl>
            <c:dLbl>
              <c:idx val="1"/>
              <c:layout>
                <c:manualLayout>
                  <c:x val="-0.19366263348121354"/>
                  <c:y val="-7.9965795923123029E-2"/>
                </c:manualLayout>
              </c:layout>
              <c:tx>
                <c:rich>
                  <a:bodyPr/>
                  <a:lstStyle/>
                  <a:p>
                    <a:fld id="{05A82379-C9CF-4582-A98A-B0F3738A0190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72D606B4-8C15-4062-876A-5FC4D4B9ADF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4E-4A1C-AA90-FBC1C4CEC5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DEB9947-414C-4E5A-8A30-85449D9817F9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4865D517-A3CA-4DC8-80F5-CBAF27C26F2F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A4E-4A1C-AA90-FBC1C4CEC57B}"/>
                </c:ext>
              </c:extLst>
            </c:dLbl>
            <c:dLbl>
              <c:idx val="3"/>
              <c:layout>
                <c:manualLayout>
                  <c:x val="-4.736886497561326E-2"/>
                  <c:y val="4.1321960485164511E-2"/>
                </c:manualLayout>
              </c:layout>
              <c:tx>
                <c:rich>
                  <a:bodyPr/>
                  <a:lstStyle/>
                  <a:p>
                    <a:fld id="{A3A874A8-19E3-4113-BF24-972BE00233CF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2386AFC2-7A7C-4495-8BCF-ED7241F23CEC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A4E-4A1C-AA90-FBC1C4CEC57B}"/>
                </c:ext>
              </c:extLst>
            </c:dLbl>
            <c:dLbl>
              <c:idx val="4"/>
              <c:layout>
                <c:manualLayout>
                  <c:x val="-8.7606409286958689E-2"/>
                  <c:y val="2.7238142694701446E-2"/>
                </c:manualLayout>
              </c:layout>
              <c:tx>
                <c:rich>
                  <a:bodyPr/>
                  <a:lstStyle/>
                  <a:p>
                    <a:fld id="{922179EA-0960-4D56-AC56-0A51A5E51700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64A1A537-3398-41BC-94E2-C1F3B3E7936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A4E-4A1C-AA90-FBC1C4CEC5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5197367-0037-4ABA-A21D-E74DAE51BD51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9E8D5945-4A08-4F56-9E0D-547E98133782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A4E-4A1C-AA90-FBC1C4CEC57B}"/>
                </c:ext>
              </c:extLst>
            </c:dLbl>
            <c:dLbl>
              <c:idx val="6"/>
              <c:layout>
                <c:manualLayout>
                  <c:x val="9.6462657712424071E-2"/>
                  <c:y val="-2.7269194880817849E-2"/>
                </c:manualLayout>
              </c:layout>
              <c:tx>
                <c:rich>
                  <a:bodyPr/>
                  <a:lstStyle/>
                  <a:p>
                    <a:fld id="{92B4F5C6-E8A7-4884-91CF-994B1D98794B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7B74C8D4-2A95-4830-A395-CF9C6FEA2F65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A4E-4A1C-AA90-FBC1C4CEC5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(Tabelle1!$D$5,Tabelle1!$D$10,Tabelle1!$D$28,Tabelle1!$D$36,Tabelle1!$D$51,Tabelle1!$D$78,Tabelle1!$D$91)</c:f>
              <c:strCache>
                <c:ptCount val="7"/>
                <c:pt idx="0">
                  <c:v>Rucksack</c:v>
                </c:pt>
                <c:pt idx="1">
                  <c:v>Kleidung</c:v>
                </c:pt>
                <c:pt idx="2">
                  <c:v>Schlafen</c:v>
                </c:pt>
                <c:pt idx="3">
                  <c:v>Kosmetik</c:v>
                </c:pt>
                <c:pt idx="4">
                  <c:v>Reiseapotheke</c:v>
                </c:pt>
                <c:pt idx="5">
                  <c:v>Elektronik</c:v>
                </c:pt>
                <c:pt idx="6">
                  <c:v>Sonstiges</c:v>
                </c:pt>
              </c:strCache>
            </c:strRef>
          </c:cat>
          <c:val>
            <c:numRef>
              <c:f>(Tabelle1!$G$9,Tabelle1!$G$27,Tabelle1!$G$35,Tabelle1!$G$50,Tabelle1!$G$65,Tabelle1!$G$90,Tabelle1!$G$105)</c:f>
              <c:numCache>
                <c:formatCode>General</c:formatCode>
                <c:ptCount val="7"/>
                <c:pt idx="0">
                  <c:v>375</c:v>
                </c:pt>
                <c:pt idx="1">
                  <c:v>1353</c:v>
                </c:pt>
                <c:pt idx="2">
                  <c:v>105</c:v>
                </c:pt>
                <c:pt idx="3">
                  <c:v>259</c:v>
                </c:pt>
                <c:pt idx="4">
                  <c:v>65</c:v>
                </c:pt>
                <c:pt idx="5">
                  <c:v>148</c:v>
                </c:pt>
                <c:pt idx="6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E-4A1C-AA90-FBC1C4CE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aseline="0"/>
              <a:t>Hüttentour Packliste </a:t>
            </a:r>
          </a:p>
          <a:p>
            <a:pPr>
              <a:defRPr/>
            </a:pPr>
            <a:r>
              <a:rPr lang="de-DE" baseline="0"/>
              <a:t>Basisgewicht </a:t>
            </a:r>
            <a:r>
              <a:rPr lang="de-DE" b="1" baseline="0"/>
              <a:t>am Körper </a:t>
            </a:r>
            <a:r>
              <a:rPr lang="de-DE" baseline="0"/>
              <a:t>ohne Verpflegung</a:t>
            </a:r>
          </a:p>
        </c:rich>
      </c:tx>
      <c:layout>
        <c:manualLayout>
          <c:xMode val="edge"/>
          <c:yMode val="edge"/>
          <c:x val="0.24848074091796549"/>
          <c:y val="0.905226955647123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515672730746838"/>
          <c:y val="9.5566784186810513E-2"/>
          <c:w val="0.7065755487586951"/>
          <c:h val="0.814748528315754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33-4156-8FEF-882B0E2A23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33-4156-8FEF-882B0E2A23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33-4156-8FEF-882B0E2A23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233-4156-8FEF-882B0E2A234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CF4456B-3A92-4F38-A241-03F15CDA41AC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AE1A8D3B-A0F4-4656-B596-892936A27909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233-4156-8FEF-882B0E2A234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C953053-3799-4DEB-98C0-5D880261D167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BB7CF3AA-7800-4974-A849-4D0226AA50AC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233-4156-8FEF-882B0E2A234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D2E0C9-1087-4B5A-8D44-355E7E9B20B7}" type="CATEGORYNAME">
                      <a:rPr lang="en-US"/>
                      <a:pPr/>
                      <a:t>[RUBRIKENNAME]</a:t>
                    </a:fld>
                    <a:r>
                      <a:rPr lang="en-US" baseline="0"/>
                      <a:t>; </a:t>
                    </a:r>
                    <a:fld id="{8E1DBC68-533E-437A-84A9-A98ACB85DE39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233-4156-8FEF-882B0E2A23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aseline="0"/>
                      <a:t>Trekkingstöcke; </a:t>
                    </a:r>
                    <a:fld id="{F43C4949-1670-486D-BF19-5C16D0D3247D}" type="VALUE">
                      <a:rPr lang="en-US" baseline="0"/>
                      <a:pPr/>
                      <a:t>[WERT]</a:t>
                    </a:fld>
                    <a:r>
                      <a:rPr lang="en-US" baseline="0"/>
                      <a:t>g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233-4156-8FEF-882B0E2A2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(Tabelle1!$D$10,Tabelle1!$D$66,Tabelle1!$D$78,Tabelle1!$D$91)</c:f>
              <c:strCache>
                <c:ptCount val="4"/>
                <c:pt idx="0">
                  <c:v>Kleidung</c:v>
                </c:pt>
                <c:pt idx="1">
                  <c:v>Dokumente</c:v>
                </c:pt>
                <c:pt idx="2">
                  <c:v>Elektronik</c:v>
                </c:pt>
                <c:pt idx="3">
                  <c:v>Sonstiges</c:v>
                </c:pt>
              </c:strCache>
            </c:strRef>
          </c:cat>
          <c:val>
            <c:numRef>
              <c:f>(Tabelle1!$H$27,Tabelle1!$H$77,Tabelle1!$H$90,Tabelle1!$H$105)</c:f>
              <c:numCache>
                <c:formatCode>General</c:formatCode>
                <c:ptCount val="4"/>
                <c:pt idx="0">
                  <c:v>1639</c:v>
                </c:pt>
                <c:pt idx="1">
                  <c:v>25</c:v>
                </c:pt>
                <c:pt idx="2">
                  <c:v>418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33-4156-8FEF-882B0E2A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421823</xdr:colOff>
      <xdr:row>3</xdr:row>
      <xdr:rowOff>217714</xdr:rowOff>
    </xdr:from>
    <xdr:to>
      <xdr:col>19</xdr:col>
      <xdr:colOff>163287</xdr:colOff>
      <xdr:row>29</xdr:row>
      <xdr:rowOff>13607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1407B7-EA82-477B-A71A-B4B33C473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625929</xdr:colOff>
      <xdr:row>30</xdr:row>
      <xdr:rowOff>95250</xdr:rowOff>
    </xdr:from>
    <xdr:to>
      <xdr:col>18</xdr:col>
      <xdr:colOff>653144</xdr:colOff>
      <xdr:row>55</xdr:row>
      <xdr:rowOff>108857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B05BDE1-81EE-439F-958D-A36A34783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kking-lite-store.com/Rucksaecke/Sea-To-Summit-Ultra-Sil-Pack-Liner::6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7"/>
  <sheetViews>
    <sheetView tabSelected="1" topLeftCell="C97" zoomScale="70" zoomScaleNormal="70" workbookViewId="0">
      <selection activeCell="D117" sqref="D117"/>
    </sheetView>
  </sheetViews>
  <sheetFormatPr baseColWidth="10" defaultRowHeight="15" x14ac:dyDescent="0.25"/>
  <cols>
    <col min="1" max="1" width="4.5703125" customWidth="1"/>
    <col min="2" max="2" width="22.5703125" style="1" customWidth="1"/>
    <col min="3" max="3" width="3.42578125" customWidth="1"/>
    <col min="4" max="4" width="48" customWidth="1"/>
    <col min="6" max="6" width="14.42578125" customWidth="1"/>
    <col min="7" max="7" width="18.42578125" customWidth="1"/>
    <col min="8" max="8" width="25.5703125" customWidth="1"/>
    <col min="10" max="10" width="6.42578125" customWidth="1"/>
  </cols>
  <sheetData>
    <row r="2" spans="3:10" ht="15.75" thickBot="1" x14ac:dyDescent="0.3"/>
    <row r="3" spans="3:10" ht="51" customHeight="1" thickBot="1" x14ac:dyDescent="0.3">
      <c r="D3" s="7" t="s">
        <v>1</v>
      </c>
      <c r="E3" s="8" t="s">
        <v>0</v>
      </c>
      <c r="F3" s="20" t="s">
        <v>27</v>
      </c>
      <c r="G3" s="20" t="s">
        <v>36</v>
      </c>
      <c r="H3" s="20" t="s">
        <v>35</v>
      </c>
      <c r="J3" s="50"/>
    </row>
    <row r="4" spans="3:10" ht="19.5" thickBot="1" x14ac:dyDescent="0.3">
      <c r="D4" s="15"/>
      <c r="E4" s="16"/>
      <c r="F4" s="16"/>
      <c r="G4" s="16"/>
      <c r="H4" s="16"/>
    </row>
    <row r="5" spans="3:10" ht="15.75" thickBot="1" x14ac:dyDescent="0.3">
      <c r="C5" s="40"/>
      <c r="D5" s="4" t="s">
        <v>30</v>
      </c>
      <c r="E5" s="4"/>
      <c r="F5" s="4"/>
      <c r="G5" s="4"/>
      <c r="H5" s="4">
        <v>0</v>
      </c>
    </row>
    <row r="6" spans="3:10" x14ac:dyDescent="0.25">
      <c r="C6" s="39"/>
      <c r="D6" s="71" t="s">
        <v>61</v>
      </c>
      <c r="E6" s="70">
        <v>1</v>
      </c>
      <c r="F6" s="70">
        <v>356</v>
      </c>
      <c r="G6" s="70">
        <f>E6*F6</f>
        <v>356</v>
      </c>
      <c r="H6" s="70"/>
    </row>
    <row r="7" spans="3:10" x14ac:dyDescent="0.25">
      <c r="C7" s="39"/>
      <c r="D7" s="71" t="s">
        <v>66</v>
      </c>
      <c r="E7" s="70">
        <v>1</v>
      </c>
      <c r="F7" s="70">
        <v>19</v>
      </c>
      <c r="G7" s="70">
        <f t="shared" ref="G7:G8" si="0">E7*F7</f>
        <v>19</v>
      </c>
      <c r="H7" s="70"/>
    </row>
    <row r="8" spans="3:10" ht="15.75" thickBot="1" x14ac:dyDescent="0.3">
      <c r="C8" s="39"/>
      <c r="D8" s="69"/>
      <c r="E8" s="70"/>
      <c r="F8" s="70"/>
      <c r="G8" s="70">
        <f t="shared" si="0"/>
        <v>0</v>
      </c>
      <c r="H8" s="70"/>
    </row>
    <row r="9" spans="3:10" ht="16.5" thickBot="1" x14ac:dyDescent="0.3">
      <c r="D9" s="64" t="s">
        <v>59</v>
      </c>
      <c r="E9" s="65"/>
      <c r="F9" s="65"/>
      <c r="G9" s="65">
        <f>SUM(G6:G8)</f>
        <v>375</v>
      </c>
      <c r="H9" s="65">
        <f>SUM(H6:H8)</f>
        <v>0</v>
      </c>
    </row>
    <row r="10" spans="3:10" ht="15.75" thickBot="1" x14ac:dyDescent="0.3">
      <c r="C10" s="40"/>
      <c r="D10" s="38" t="s">
        <v>3</v>
      </c>
      <c r="E10" s="5"/>
      <c r="F10" s="5"/>
      <c r="G10" s="28"/>
      <c r="H10" s="28"/>
    </row>
    <row r="11" spans="3:10" ht="16.5" thickBot="1" x14ac:dyDescent="0.3">
      <c r="C11" s="45"/>
      <c r="D11" s="60" t="s">
        <v>29</v>
      </c>
      <c r="E11" s="18">
        <v>1</v>
      </c>
      <c r="F11" s="18">
        <v>963</v>
      </c>
      <c r="G11" s="1"/>
      <c r="H11" s="36">
        <f>E11*F11</f>
        <v>963</v>
      </c>
    </row>
    <row r="12" spans="3:10" ht="16.5" thickBot="1" x14ac:dyDescent="0.3">
      <c r="C12" s="45"/>
      <c r="D12" s="9" t="s">
        <v>62</v>
      </c>
      <c r="E12" s="18">
        <v>2</v>
      </c>
      <c r="F12" s="18">
        <v>63</v>
      </c>
      <c r="G12" s="52">
        <f>(F12*E12)*(1/E12)</f>
        <v>63</v>
      </c>
      <c r="H12" s="52">
        <f>(G12*F12)*(1/F12)</f>
        <v>63</v>
      </c>
    </row>
    <row r="13" spans="3:10" ht="16.5" thickBot="1" x14ac:dyDescent="0.3">
      <c r="C13" s="45"/>
      <c r="D13" s="9" t="s">
        <v>63</v>
      </c>
      <c r="E13" s="18">
        <v>2</v>
      </c>
      <c r="F13" s="18">
        <v>108</v>
      </c>
      <c r="G13" s="55">
        <f>(F13*E13)*(1/E13)</f>
        <v>108</v>
      </c>
      <c r="H13" s="55">
        <f>(G13*F13)*(1/F13)</f>
        <v>108</v>
      </c>
    </row>
    <row r="14" spans="3:10" ht="16.5" thickBot="1" x14ac:dyDescent="0.3">
      <c r="C14" s="45"/>
      <c r="D14" s="9" t="s">
        <v>46</v>
      </c>
      <c r="E14" s="18">
        <v>1</v>
      </c>
      <c r="F14" s="18">
        <v>167</v>
      </c>
      <c r="G14" s="29"/>
      <c r="H14" s="37">
        <v>167</v>
      </c>
    </row>
    <row r="15" spans="3:10" ht="16.5" thickBot="1" x14ac:dyDescent="0.3">
      <c r="C15" s="45"/>
      <c r="D15" s="9" t="s">
        <v>50</v>
      </c>
      <c r="E15" s="18">
        <v>3</v>
      </c>
      <c r="F15" s="18">
        <v>50</v>
      </c>
      <c r="G15" s="29">
        <v>100</v>
      </c>
      <c r="H15" s="37">
        <v>50</v>
      </c>
    </row>
    <row r="16" spans="3:10" ht="16.5" thickBot="1" x14ac:dyDescent="0.3">
      <c r="C16" s="45"/>
      <c r="D16" s="61" t="s">
        <v>69</v>
      </c>
      <c r="E16" s="18">
        <v>1</v>
      </c>
      <c r="F16" s="18">
        <v>132</v>
      </c>
      <c r="G16" s="29">
        <f t="shared" ref="G16:G23" si="1">E16*F16</f>
        <v>132</v>
      </c>
      <c r="H16" s="37"/>
    </row>
    <row r="17" spans="3:8" ht="16.5" thickBot="1" x14ac:dyDescent="0.3">
      <c r="C17" s="45"/>
      <c r="D17" s="9" t="s">
        <v>47</v>
      </c>
      <c r="E17" s="18">
        <v>1</v>
      </c>
      <c r="F17" s="18">
        <v>230</v>
      </c>
      <c r="H17" s="55">
        <f>E17*F17</f>
        <v>230</v>
      </c>
    </row>
    <row r="18" spans="3:8" ht="16.5" thickBot="1" x14ac:dyDescent="0.3">
      <c r="C18" s="45"/>
      <c r="D18" s="9" t="s">
        <v>70</v>
      </c>
      <c r="E18" s="41">
        <v>1</v>
      </c>
      <c r="F18" s="41">
        <v>230</v>
      </c>
      <c r="G18" s="42">
        <f>F18</f>
        <v>230</v>
      </c>
      <c r="H18" s="42"/>
    </row>
    <row r="19" spans="3:8" ht="16.5" thickBot="1" x14ac:dyDescent="0.3">
      <c r="C19" s="45"/>
      <c r="D19" s="9" t="s">
        <v>64</v>
      </c>
      <c r="E19" s="34">
        <v>1</v>
      </c>
      <c r="F19" s="34">
        <v>58</v>
      </c>
      <c r="G19" s="51"/>
      <c r="H19" s="37">
        <f>(F19*E19)*(1/E19)</f>
        <v>58</v>
      </c>
    </row>
    <row r="20" spans="3:8" ht="16.5" thickBot="1" x14ac:dyDescent="0.3">
      <c r="C20" s="45"/>
      <c r="D20" s="9" t="s">
        <v>2</v>
      </c>
      <c r="E20" s="18">
        <v>1</v>
      </c>
      <c r="F20" s="18">
        <v>63</v>
      </c>
      <c r="G20" s="29">
        <f t="shared" si="1"/>
        <v>63</v>
      </c>
      <c r="H20" s="37"/>
    </row>
    <row r="21" spans="3:8" ht="16.5" thickBot="1" x14ac:dyDescent="0.3">
      <c r="C21" s="45"/>
      <c r="D21" s="9" t="s">
        <v>67</v>
      </c>
      <c r="E21" s="18">
        <v>1</v>
      </c>
      <c r="F21" s="18">
        <v>240</v>
      </c>
      <c r="G21" s="29">
        <f t="shared" si="1"/>
        <v>240</v>
      </c>
      <c r="H21" s="37"/>
    </row>
    <row r="22" spans="3:8" ht="16.5" thickBot="1" x14ac:dyDescent="0.3">
      <c r="C22" s="45"/>
      <c r="D22" s="9" t="s">
        <v>79</v>
      </c>
      <c r="E22" s="18">
        <v>1</v>
      </c>
      <c r="F22" s="18">
        <v>67</v>
      </c>
      <c r="G22" s="29">
        <f t="shared" si="1"/>
        <v>67</v>
      </c>
      <c r="H22" s="37"/>
    </row>
    <row r="23" spans="3:8" ht="15.75" x14ac:dyDescent="0.25">
      <c r="C23" s="39"/>
      <c r="D23" s="9" t="s">
        <v>68</v>
      </c>
      <c r="E23" s="49">
        <v>1</v>
      </c>
      <c r="F23" s="49">
        <v>350</v>
      </c>
      <c r="G23" s="55">
        <f t="shared" si="1"/>
        <v>350</v>
      </c>
      <c r="H23" s="55"/>
    </row>
    <row r="24" spans="3:8" ht="15.75" x14ac:dyDescent="0.25">
      <c r="C24" s="39"/>
      <c r="D24" s="72" t="s">
        <v>60</v>
      </c>
      <c r="E24" s="49"/>
      <c r="F24" s="49"/>
      <c r="G24" s="55"/>
      <c r="H24" s="55"/>
    </row>
    <row r="25" spans="3:8" ht="15.75" x14ac:dyDescent="0.25">
      <c r="C25" s="39"/>
      <c r="D25" s="72" t="s">
        <v>60</v>
      </c>
      <c r="E25" s="49"/>
      <c r="F25" s="49"/>
      <c r="G25" s="55"/>
      <c r="H25" s="55"/>
    </row>
    <row r="26" spans="3:8" ht="16.5" thickBot="1" x14ac:dyDescent="0.3">
      <c r="C26" s="39"/>
      <c r="D26" s="72" t="s">
        <v>60</v>
      </c>
      <c r="E26" s="49"/>
      <c r="F26" s="49"/>
      <c r="G26" s="55"/>
      <c r="H26" s="55"/>
    </row>
    <row r="27" spans="3:8" s="62" customFormat="1" ht="16.5" thickBot="1" x14ac:dyDescent="0.3">
      <c r="D27" s="68" t="s">
        <v>51</v>
      </c>
      <c r="E27" s="65"/>
      <c r="F27" s="65">
        <f>SUM(F11:F26)</f>
        <v>2721</v>
      </c>
      <c r="G27" s="65">
        <f>SUM(G11:G26)</f>
        <v>1353</v>
      </c>
      <c r="H27" s="65">
        <f>SUM(H11:H26)</f>
        <v>1639</v>
      </c>
    </row>
    <row r="28" spans="3:8" ht="16.5" thickBot="1" x14ac:dyDescent="0.3">
      <c r="D28" s="4" t="s">
        <v>39</v>
      </c>
      <c r="E28" s="12"/>
      <c r="F28" s="12"/>
      <c r="G28" s="30"/>
      <c r="H28" s="30"/>
    </row>
    <row r="29" spans="3:8" ht="16.5" thickBot="1" x14ac:dyDescent="0.3">
      <c r="C29" s="45"/>
      <c r="D29" s="10" t="s">
        <v>65</v>
      </c>
      <c r="E29" s="23">
        <v>1</v>
      </c>
      <c r="F29" s="23">
        <v>105</v>
      </c>
      <c r="G29" s="29">
        <f>F29*E29</f>
        <v>105</v>
      </c>
      <c r="H29" s="29"/>
    </row>
    <row r="30" spans="3:8" ht="15.75" x14ac:dyDescent="0.25">
      <c r="C30" s="39"/>
      <c r="D30" s="72" t="s">
        <v>60</v>
      </c>
      <c r="E30" s="49"/>
      <c r="F30" s="49"/>
      <c r="G30" s="55"/>
      <c r="H30" s="55"/>
    </row>
    <row r="31" spans="3:8" ht="15.75" x14ac:dyDescent="0.25">
      <c r="C31" s="39"/>
      <c r="D31" s="72" t="s">
        <v>60</v>
      </c>
      <c r="E31" s="49"/>
      <c r="F31" s="49"/>
      <c r="G31" s="55"/>
      <c r="H31" s="55"/>
    </row>
    <row r="32" spans="3:8" ht="15.75" x14ac:dyDescent="0.25">
      <c r="C32" s="39"/>
      <c r="D32" s="72" t="s">
        <v>60</v>
      </c>
      <c r="E32" s="49"/>
      <c r="F32" s="49"/>
      <c r="G32" s="55"/>
      <c r="H32" s="55"/>
    </row>
    <row r="33" spans="3:8" ht="15.75" x14ac:dyDescent="0.25">
      <c r="C33" s="39"/>
      <c r="D33" s="72" t="s">
        <v>60</v>
      </c>
      <c r="E33" s="49"/>
      <c r="F33" s="49"/>
      <c r="G33" s="55"/>
      <c r="H33" s="55"/>
    </row>
    <row r="34" spans="3:8" ht="16.5" thickBot="1" x14ac:dyDescent="0.3">
      <c r="C34" s="39"/>
      <c r="D34" s="72" t="s">
        <v>60</v>
      </c>
      <c r="E34" s="49"/>
      <c r="F34" s="49"/>
      <c r="G34" s="55"/>
      <c r="H34" s="55"/>
    </row>
    <row r="35" spans="3:8" s="62" customFormat="1" ht="16.5" thickBot="1" x14ac:dyDescent="0.3">
      <c r="D35" s="68" t="s">
        <v>52</v>
      </c>
      <c r="E35" s="65"/>
      <c r="F35" s="65">
        <f>SUM(F29:F34)</f>
        <v>105</v>
      </c>
      <c r="G35" s="65">
        <f>SUM(G29:G34)</f>
        <v>105</v>
      </c>
      <c r="H35" s="65">
        <f>SUM(H29:H34)</f>
        <v>0</v>
      </c>
    </row>
    <row r="36" spans="3:8" ht="16.5" thickBot="1" x14ac:dyDescent="0.3">
      <c r="D36" s="4" t="s">
        <v>4</v>
      </c>
      <c r="E36" s="12"/>
      <c r="F36" s="12"/>
      <c r="G36" s="30"/>
      <c r="H36" s="30"/>
    </row>
    <row r="37" spans="3:8" ht="16.5" thickBot="1" x14ac:dyDescent="0.3">
      <c r="C37" s="40"/>
      <c r="D37" s="39" t="s">
        <v>5</v>
      </c>
      <c r="E37" s="18">
        <v>1</v>
      </c>
      <c r="F37" s="18">
        <v>52</v>
      </c>
      <c r="G37" s="29">
        <f>F37*E37</f>
        <v>52</v>
      </c>
      <c r="H37" s="29"/>
    </row>
    <row r="38" spans="3:8" ht="16.5" thickBot="1" x14ac:dyDescent="0.3">
      <c r="C38" s="40"/>
      <c r="D38" s="39" t="s">
        <v>37</v>
      </c>
      <c r="E38" s="18">
        <v>1</v>
      </c>
      <c r="F38" s="18">
        <v>50</v>
      </c>
      <c r="G38" s="29">
        <f t="shared" ref="G38:G44" si="2">F38*E38</f>
        <v>50</v>
      </c>
      <c r="H38" s="29"/>
    </row>
    <row r="39" spans="3:8" ht="16.5" thickBot="1" x14ac:dyDescent="0.3">
      <c r="C39" s="40"/>
      <c r="D39" s="39" t="s">
        <v>6</v>
      </c>
      <c r="E39" s="18">
        <v>1</v>
      </c>
      <c r="F39" s="18">
        <v>8</v>
      </c>
      <c r="G39" s="29">
        <f t="shared" si="2"/>
        <v>8</v>
      </c>
      <c r="H39" s="29"/>
    </row>
    <row r="40" spans="3:8" ht="16.5" thickBot="1" x14ac:dyDescent="0.3">
      <c r="C40" s="40"/>
      <c r="D40" s="39" t="s">
        <v>71</v>
      </c>
      <c r="E40" s="18">
        <v>1</v>
      </c>
      <c r="F40" s="18">
        <v>4</v>
      </c>
      <c r="G40" s="29">
        <f t="shared" si="2"/>
        <v>4</v>
      </c>
      <c r="H40" s="29"/>
    </row>
    <row r="41" spans="3:8" ht="16.5" thickBot="1" x14ac:dyDescent="0.3">
      <c r="C41" s="40"/>
      <c r="D41" s="39" t="s">
        <v>42</v>
      </c>
      <c r="E41" s="34">
        <v>1</v>
      </c>
      <c r="F41" s="34">
        <v>41</v>
      </c>
      <c r="G41" s="35">
        <f t="shared" si="2"/>
        <v>41</v>
      </c>
      <c r="H41" s="35"/>
    </row>
    <row r="42" spans="3:8" ht="16.5" thickBot="1" x14ac:dyDescent="0.3">
      <c r="C42" s="40"/>
      <c r="D42" s="39" t="s">
        <v>38</v>
      </c>
      <c r="E42" s="18">
        <v>1</v>
      </c>
      <c r="F42" s="18">
        <v>35</v>
      </c>
      <c r="G42" s="29">
        <f t="shared" si="2"/>
        <v>35</v>
      </c>
      <c r="H42" s="29"/>
    </row>
    <row r="43" spans="3:8" ht="16.5" thickBot="1" x14ac:dyDescent="0.3">
      <c r="C43" s="40"/>
      <c r="D43" s="39" t="s">
        <v>31</v>
      </c>
      <c r="E43" s="18">
        <v>1</v>
      </c>
      <c r="F43" s="18">
        <v>58</v>
      </c>
      <c r="G43" s="29">
        <f t="shared" si="2"/>
        <v>58</v>
      </c>
      <c r="H43" s="29"/>
    </row>
    <row r="44" spans="3:8" ht="16.5" thickBot="1" x14ac:dyDescent="0.3">
      <c r="C44" s="40"/>
      <c r="D44" s="39" t="s">
        <v>32</v>
      </c>
      <c r="E44" s="18">
        <v>1</v>
      </c>
      <c r="F44" s="18">
        <v>10</v>
      </c>
      <c r="G44" s="29">
        <f t="shared" si="2"/>
        <v>10</v>
      </c>
      <c r="H44" s="29"/>
    </row>
    <row r="45" spans="3:8" ht="16.5" thickBot="1" x14ac:dyDescent="0.3">
      <c r="C45" s="40"/>
      <c r="D45" s="39" t="s">
        <v>22</v>
      </c>
      <c r="E45" s="49">
        <v>1</v>
      </c>
      <c r="F45" s="49">
        <v>1</v>
      </c>
      <c r="G45" s="55">
        <f>F45*E45</f>
        <v>1</v>
      </c>
      <c r="H45" s="55"/>
    </row>
    <row r="46" spans="3:8" ht="16.5" thickBot="1" x14ac:dyDescent="0.3">
      <c r="C46" s="40"/>
      <c r="D46" s="72" t="s">
        <v>60</v>
      </c>
      <c r="E46" s="49"/>
      <c r="F46" s="49"/>
      <c r="G46" s="55"/>
      <c r="H46" s="55"/>
    </row>
    <row r="47" spans="3:8" ht="16.5" thickBot="1" x14ac:dyDescent="0.3">
      <c r="C47" s="40"/>
      <c r="D47" s="72" t="s">
        <v>60</v>
      </c>
      <c r="E47" s="49"/>
      <c r="F47" s="49"/>
      <c r="G47" s="55"/>
      <c r="H47" s="55"/>
    </row>
    <row r="48" spans="3:8" ht="16.5" thickBot="1" x14ac:dyDescent="0.3">
      <c r="C48" s="40"/>
      <c r="D48" s="72" t="s">
        <v>60</v>
      </c>
      <c r="E48" s="49"/>
      <c r="F48" s="49"/>
      <c r="G48" s="55"/>
      <c r="H48" s="55"/>
    </row>
    <row r="49" spans="2:8" ht="16.5" thickBot="1" x14ac:dyDescent="0.3">
      <c r="C49" s="40"/>
      <c r="D49" s="72" t="s">
        <v>60</v>
      </c>
      <c r="E49" s="49"/>
      <c r="F49" s="49"/>
      <c r="G49" s="55"/>
      <c r="H49" s="55"/>
    </row>
    <row r="50" spans="2:8" s="62" customFormat="1" ht="16.5" thickBot="1" x14ac:dyDescent="0.3">
      <c r="C50" s="63"/>
      <c r="D50" s="64" t="s">
        <v>53</v>
      </c>
      <c r="E50" s="65"/>
      <c r="F50" s="65">
        <f>SUM(F37:F49)</f>
        <v>259</v>
      </c>
      <c r="G50" s="65">
        <f>SUM(G37:G49)</f>
        <v>259</v>
      </c>
      <c r="H50" s="65">
        <f>SUM(H37:H49)</f>
        <v>0</v>
      </c>
    </row>
    <row r="51" spans="2:8" ht="16.5" thickBot="1" x14ac:dyDescent="0.3">
      <c r="D51" s="6" t="s">
        <v>7</v>
      </c>
      <c r="E51" s="12"/>
      <c r="F51" s="12"/>
      <c r="G51" s="30"/>
      <c r="H51" s="30"/>
    </row>
    <row r="52" spans="2:8" ht="16.5" thickBot="1" x14ac:dyDescent="0.3">
      <c r="B52" s="74"/>
      <c r="C52" s="40"/>
      <c r="D52" s="53" t="s">
        <v>44</v>
      </c>
      <c r="E52" s="46">
        <v>1</v>
      </c>
      <c r="F52" s="56">
        <v>65</v>
      </c>
      <c r="G52" s="58">
        <f>E52*F52</f>
        <v>65</v>
      </c>
      <c r="H52" s="54"/>
    </row>
    <row r="53" spans="2:8" ht="16.5" thickBot="1" x14ac:dyDescent="0.3">
      <c r="B53" s="74"/>
      <c r="C53" s="40"/>
      <c r="D53" s="75" t="s">
        <v>43</v>
      </c>
      <c r="E53" s="46">
        <v>1</v>
      </c>
      <c r="F53" s="57"/>
      <c r="G53" s="59"/>
      <c r="H53" s="55"/>
    </row>
    <row r="54" spans="2:8" ht="16.5" thickBot="1" x14ac:dyDescent="0.3">
      <c r="B54" s="74"/>
      <c r="C54" s="40"/>
      <c r="D54" s="75" t="s">
        <v>45</v>
      </c>
      <c r="E54" s="46">
        <v>1</v>
      </c>
      <c r="F54" s="57"/>
      <c r="G54" s="59"/>
      <c r="H54" s="55"/>
    </row>
    <row r="55" spans="2:8" ht="16.5" thickBot="1" x14ac:dyDescent="0.3">
      <c r="B55" s="74"/>
      <c r="C55" s="40"/>
      <c r="D55" s="75" t="s">
        <v>9</v>
      </c>
      <c r="E55" s="46">
        <v>1</v>
      </c>
      <c r="F55" s="57"/>
      <c r="G55" s="59"/>
      <c r="H55" s="55"/>
    </row>
    <row r="56" spans="2:8" ht="16.5" thickBot="1" x14ac:dyDescent="0.3">
      <c r="B56" s="74"/>
      <c r="C56" s="40"/>
      <c r="D56" s="75" t="s">
        <v>24</v>
      </c>
      <c r="E56" s="46"/>
      <c r="F56" s="57"/>
      <c r="G56" s="59"/>
      <c r="H56" s="55"/>
    </row>
    <row r="57" spans="2:8" ht="16.5" thickBot="1" x14ac:dyDescent="0.3">
      <c r="B57" s="74"/>
      <c r="C57" s="40"/>
      <c r="D57" s="75" t="s">
        <v>23</v>
      </c>
      <c r="E57" s="46">
        <v>1</v>
      </c>
      <c r="F57" s="57"/>
      <c r="G57" s="59"/>
      <c r="H57" s="55"/>
    </row>
    <row r="58" spans="2:8" ht="16.5" thickBot="1" x14ac:dyDescent="0.3">
      <c r="B58" s="74"/>
      <c r="C58" s="40"/>
      <c r="D58" s="75" t="s">
        <v>8</v>
      </c>
      <c r="E58" s="46"/>
      <c r="F58" s="57"/>
      <c r="G58" s="59"/>
      <c r="H58" s="55"/>
    </row>
    <row r="59" spans="2:8" ht="16.5" thickBot="1" x14ac:dyDescent="0.3">
      <c r="B59" s="74"/>
      <c r="C59" s="40"/>
      <c r="D59" s="75" t="s">
        <v>25</v>
      </c>
      <c r="E59" s="46">
        <v>1</v>
      </c>
      <c r="F59" s="57"/>
      <c r="G59" s="59"/>
      <c r="H59" s="55"/>
    </row>
    <row r="60" spans="2:8" ht="15.75" customHeight="1" thickBot="1" x14ac:dyDescent="0.3">
      <c r="B60" s="74"/>
      <c r="C60" s="40"/>
      <c r="D60" s="72" t="s">
        <v>60</v>
      </c>
      <c r="E60" s="46"/>
      <c r="F60" s="57"/>
      <c r="G60" s="59"/>
      <c r="H60" s="55"/>
    </row>
    <row r="61" spans="2:8" ht="16.5" thickBot="1" x14ac:dyDescent="0.3">
      <c r="B61" s="74"/>
      <c r="C61" s="40"/>
      <c r="D61" s="72" t="s">
        <v>60</v>
      </c>
      <c r="E61" s="46"/>
      <c r="F61" s="57"/>
      <c r="G61" s="59"/>
      <c r="H61" s="55"/>
    </row>
    <row r="62" spans="2:8" ht="16.5" thickBot="1" x14ac:dyDescent="0.3">
      <c r="B62" s="74"/>
      <c r="C62" s="40"/>
      <c r="D62" s="72" t="s">
        <v>60</v>
      </c>
      <c r="E62" s="46"/>
      <c r="F62" s="57"/>
      <c r="G62" s="59"/>
      <c r="H62" s="55"/>
    </row>
    <row r="63" spans="2:8" ht="16.5" thickBot="1" x14ac:dyDescent="0.3">
      <c r="B63" s="74"/>
      <c r="C63" s="40"/>
      <c r="D63" s="72" t="s">
        <v>60</v>
      </c>
      <c r="E63" s="46"/>
      <c r="F63" s="57"/>
      <c r="G63" s="59"/>
      <c r="H63" s="55"/>
    </row>
    <row r="64" spans="2:8" ht="16.5" thickBot="1" x14ac:dyDescent="0.3">
      <c r="B64" s="74"/>
      <c r="C64" s="40"/>
      <c r="D64" s="72" t="s">
        <v>60</v>
      </c>
      <c r="E64" s="46"/>
      <c r="F64" s="57"/>
      <c r="G64" s="59"/>
      <c r="H64" s="55"/>
    </row>
    <row r="65" spans="2:8" s="62" customFormat="1" ht="16.5" thickBot="1" x14ac:dyDescent="0.3">
      <c r="B65" s="74"/>
      <c r="C65" s="63"/>
      <c r="D65" s="64" t="s">
        <v>54</v>
      </c>
      <c r="E65" s="66">
        <v>1</v>
      </c>
      <c r="F65" s="65">
        <f>SUM(F52:F64)</f>
        <v>65</v>
      </c>
      <c r="G65" s="65">
        <f t="shared" ref="G65:H65" si="3">SUM(G52:G64)</f>
        <v>65</v>
      </c>
      <c r="H65" s="65">
        <f t="shared" si="3"/>
        <v>0</v>
      </c>
    </row>
    <row r="66" spans="2:8" ht="16.5" thickBot="1" x14ac:dyDescent="0.3">
      <c r="D66" s="6" t="s">
        <v>10</v>
      </c>
      <c r="E66" s="12"/>
      <c r="F66" s="12"/>
      <c r="G66" s="30"/>
      <c r="H66" s="30"/>
    </row>
    <row r="67" spans="2:8" ht="16.5" thickBot="1" x14ac:dyDescent="0.3">
      <c r="C67" s="45"/>
      <c r="D67" s="10" t="s">
        <v>11</v>
      </c>
      <c r="E67" s="18">
        <v>1</v>
      </c>
      <c r="F67" s="18">
        <v>7</v>
      </c>
      <c r="G67" s="1"/>
      <c r="H67" s="29">
        <f>F67*E67</f>
        <v>7</v>
      </c>
    </row>
    <row r="68" spans="2:8" ht="16.5" thickBot="1" x14ac:dyDescent="0.3">
      <c r="C68" s="45"/>
      <c r="D68" s="9" t="s">
        <v>12</v>
      </c>
      <c r="E68" s="18">
        <v>1</v>
      </c>
      <c r="F68" s="18">
        <v>7</v>
      </c>
      <c r="G68" s="1"/>
      <c r="H68" s="29">
        <f>F68*E68</f>
        <v>7</v>
      </c>
    </row>
    <row r="69" spans="2:8" ht="16.5" thickBot="1" x14ac:dyDescent="0.3">
      <c r="C69" s="45"/>
      <c r="D69" s="9" t="s">
        <v>13</v>
      </c>
      <c r="E69" s="18">
        <v>1</v>
      </c>
      <c r="F69" s="18">
        <v>5</v>
      </c>
      <c r="G69" s="1"/>
      <c r="H69" s="29">
        <f>F69*E69</f>
        <v>5</v>
      </c>
    </row>
    <row r="70" spans="2:8" ht="16.5" thickBot="1" x14ac:dyDescent="0.3">
      <c r="C70" s="45"/>
      <c r="D70" s="9" t="s">
        <v>14</v>
      </c>
      <c r="E70" s="18"/>
      <c r="F70" s="18"/>
      <c r="G70" s="1"/>
      <c r="H70" s="29"/>
    </row>
    <row r="71" spans="2:8" ht="16.5" thickBot="1" x14ac:dyDescent="0.3">
      <c r="C71" s="45"/>
      <c r="D71" s="9" t="s">
        <v>15</v>
      </c>
      <c r="E71" s="18">
        <v>1</v>
      </c>
      <c r="F71" s="18">
        <v>5</v>
      </c>
      <c r="G71" s="1"/>
      <c r="H71" s="29">
        <f>F71*E71</f>
        <v>5</v>
      </c>
    </row>
    <row r="72" spans="2:8" ht="16.5" thickBot="1" x14ac:dyDescent="0.3">
      <c r="C72" s="73"/>
      <c r="D72" s="9" t="s">
        <v>16</v>
      </c>
      <c r="E72" s="18">
        <v>1</v>
      </c>
      <c r="F72" s="18">
        <v>1</v>
      </c>
      <c r="G72" s="1"/>
      <c r="H72" s="29">
        <f>F72*E72</f>
        <v>1</v>
      </c>
    </row>
    <row r="73" spans="2:8" ht="16.5" thickBot="1" x14ac:dyDescent="0.3">
      <c r="C73" s="40"/>
      <c r="D73" s="72" t="s">
        <v>60</v>
      </c>
      <c r="E73" s="49"/>
      <c r="F73" s="49"/>
      <c r="G73" s="1"/>
      <c r="H73" s="55"/>
    </row>
    <row r="74" spans="2:8" ht="16.5" thickBot="1" x14ac:dyDescent="0.3">
      <c r="C74" s="40"/>
      <c r="D74" s="72" t="s">
        <v>60</v>
      </c>
      <c r="E74" s="49"/>
      <c r="F74" s="49"/>
      <c r="G74" s="1"/>
      <c r="H74" s="55"/>
    </row>
    <row r="75" spans="2:8" ht="16.5" thickBot="1" x14ac:dyDescent="0.3">
      <c r="C75" s="40"/>
      <c r="D75" s="72" t="s">
        <v>60</v>
      </c>
      <c r="E75" s="49"/>
      <c r="F75" s="49"/>
      <c r="G75" s="1"/>
      <c r="H75" s="55"/>
    </row>
    <row r="76" spans="2:8" ht="16.5" thickBot="1" x14ac:dyDescent="0.3">
      <c r="C76" s="40"/>
      <c r="D76" s="72" t="s">
        <v>60</v>
      </c>
      <c r="E76" s="49"/>
      <c r="F76" s="49"/>
      <c r="G76" s="1"/>
      <c r="H76" s="55"/>
    </row>
    <row r="77" spans="2:8" s="62" customFormat="1" ht="16.5" thickBot="1" x14ac:dyDescent="0.3">
      <c r="D77" s="68" t="s">
        <v>55</v>
      </c>
      <c r="E77" s="65"/>
      <c r="F77" s="65">
        <f>SUM(F67:F76)</f>
        <v>25</v>
      </c>
      <c r="G77" s="65">
        <f t="shared" ref="G77:H77" si="4">SUM(G67:G76)</f>
        <v>0</v>
      </c>
      <c r="H77" s="65">
        <f t="shared" si="4"/>
        <v>25</v>
      </c>
    </row>
    <row r="78" spans="2:8" ht="16.5" thickBot="1" x14ac:dyDescent="0.3">
      <c r="D78" s="6" t="s">
        <v>17</v>
      </c>
      <c r="E78" s="12"/>
      <c r="F78" s="12"/>
      <c r="G78" s="30"/>
      <c r="H78" s="30"/>
    </row>
    <row r="79" spans="2:8" ht="16.5" thickBot="1" x14ac:dyDescent="0.3">
      <c r="C79" s="40"/>
      <c r="D79" s="9" t="s">
        <v>73</v>
      </c>
      <c r="E79" s="18">
        <v>1</v>
      </c>
      <c r="F79" s="18">
        <v>272</v>
      </c>
      <c r="G79" s="1"/>
      <c r="H79" s="29">
        <f>F79*E79</f>
        <v>272</v>
      </c>
    </row>
    <row r="80" spans="2:8" ht="16.5" thickBot="1" x14ac:dyDescent="0.3">
      <c r="C80" s="40"/>
      <c r="D80" s="9" t="s">
        <v>26</v>
      </c>
      <c r="E80" s="18">
        <v>1</v>
      </c>
      <c r="F80" s="18">
        <v>2</v>
      </c>
      <c r="G80" s="29">
        <f>F80</f>
        <v>2</v>
      </c>
      <c r="H80" s="29"/>
    </row>
    <row r="81" spans="3:8" ht="16.5" thickBot="1" x14ac:dyDescent="0.3">
      <c r="C81" s="40"/>
      <c r="D81" s="9" t="s">
        <v>33</v>
      </c>
      <c r="E81" s="18">
        <v>1</v>
      </c>
      <c r="F81" s="18">
        <v>146</v>
      </c>
      <c r="G81" s="1"/>
      <c r="H81" s="29">
        <f>F81*E81</f>
        <v>146</v>
      </c>
    </row>
    <row r="82" spans="3:8" ht="16.5" thickBot="1" x14ac:dyDescent="0.3">
      <c r="C82" s="40"/>
      <c r="D82" s="9" t="s">
        <v>18</v>
      </c>
      <c r="E82" s="18">
        <v>1</v>
      </c>
      <c r="F82" s="18">
        <v>53</v>
      </c>
      <c r="G82" s="29">
        <f t="shared" ref="G82" si="5">F82*E82</f>
        <v>53</v>
      </c>
      <c r="H82" s="29"/>
    </row>
    <row r="83" spans="3:8" ht="16.5" thickBot="1" x14ac:dyDescent="0.3">
      <c r="C83" s="40"/>
      <c r="D83" s="9" t="s">
        <v>72</v>
      </c>
      <c r="E83" s="18">
        <v>1</v>
      </c>
      <c r="F83" s="18">
        <v>26</v>
      </c>
      <c r="G83" s="29">
        <f>F83*E83</f>
        <v>26</v>
      </c>
      <c r="H83" s="29"/>
    </row>
    <row r="84" spans="3:8" ht="16.5" thickBot="1" x14ac:dyDescent="0.3">
      <c r="C84" s="10"/>
      <c r="D84" s="9" t="s">
        <v>28</v>
      </c>
      <c r="E84" s="18">
        <v>1</v>
      </c>
      <c r="F84" s="18">
        <v>67</v>
      </c>
      <c r="G84" s="29">
        <f>F84*E84</f>
        <v>67</v>
      </c>
      <c r="H84" s="29"/>
    </row>
    <row r="85" spans="3:8" ht="16.5" thickBot="1" x14ac:dyDescent="0.3">
      <c r="C85" s="40"/>
      <c r="D85" s="72" t="s">
        <v>60</v>
      </c>
      <c r="E85" s="49"/>
      <c r="F85" s="49"/>
      <c r="G85" s="55"/>
      <c r="H85" s="55"/>
    </row>
    <row r="86" spans="3:8" ht="16.5" thickBot="1" x14ac:dyDescent="0.3">
      <c r="C86" s="40"/>
      <c r="D86" s="72" t="s">
        <v>60</v>
      </c>
      <c r="E86" s="49"/>
      <c r="F86" s="49"/>
      <c r="G86" s="55"/>
      <c r="H86" s="55"/>
    </row>
    <row r="87" spans="3:8" ht="16.5" thickBot="1" x14ac:dyDescent="0.3">
      <c r="C87" s="40"/>
      <c r="D87" s="72" t="s">
        <v>60</v>
      </c>
      <c r="E87" s="49"/>
      <c r="F87" s="49"/>
      <c r="G87" s="55"/>
      <c r="H87" s="55"/>
    </row>
    <row r="88" spans="3:8" ht="16.5" thickBot="1" x14ac:dyDescent="0.3">
      <c r="C88" s="40"/>
      <c r="D88" s="72" t="s">
        <v>60</v>
      </c>
      <c r="E88" s="49"/>
      <c r="F88" s="49"/>
      <c r="G88" s="55"/>
      <c r="H88" s="55"/>
    </row>
    <row r="89" spans="3:8" ht="16.5" thickBot="1" x14ac:dyDescent="0.3">
      <c r="C89" s="40"/>
      <c r="D89" s="72" t="s">
        <v>60</v>
      </c>
      <c r="E89" s="49"/>
      <c r="F89" s="49"/>
      <c r="G89" s="55"/>
      <c r="H89" s="55"/>
    </row>
    <row r="90" spans="3:8" s="62" customFormat="1" ht="16.5" thickBot="1" x14ac:dyDescent="0.3">
      <c r="D90" s="68" t="s">
        <v>56</v>
      </c>
      <c r="E90" s="65"/>
      <c r="F90" s="65">
        <f>SUM(F79:F89)</f>
        <v>566</v>
      </c>
      <c r="G90" s="65">
        <f>SUM(G79:G89)</f>
        <v>148</v>
      </c>
      <c r="H90" s="65">
        <f>SUM(H79:H89)</f>
        <v>418</v>
      </c>
    </row>
    <row r="91" spans="3:8" ht="16.5" thickBot="1" x14ac:dyDescent="0.3">
      <c r="D91" s="6" t="s">
        <v>19</v>
      </c>
      <c r="E91" s="12"/>
      <c r="F91" s="12"/>
      <c r="G91" s="30"/>
      <c r="H91" s="30"/>
    </row>
    <row r="92" spans="3:8" ht="16.5" thickBot="1" x14ac:dyDescent="0.3">
      <c r="C92" s="40"/>
      <c r="D92" t="s">
        <v>49</v>
      </c>
      <c r="E92" s="43">
        <v>1</v>
      </c>
      <c r="F92" s="14">
        <v>33</v>
      </c>
      <c r="G92" s="44">
        <f>E92*F92</f>
        <v>33</v>
      </c>
      <c r="H92" s="47"/>
    </row>
    <row r="93" spans="3:8" ht="16.5" thickBot="1" x14ac:dyDescent="0.3">
      <c r="C93" s="40"/>
      <c r="D93" s="3" t="s">
        <v>21</v>
      </c>
      <c r="E93" s="33">
        <v>1</v>
      </c>
      <c r="F93" s="14">
        <v>41</v>
      </c>
      <c r="G93" s="44">
        <f t="shared" ref="G93:G95" si="6">E93*F93</f>
        <v>41</v>
      </c>
      <c r="H93" s="47"/>
    </row>
    <row r="94" spans="3:8" ht="16.5" thickBot="1" x14ac:dyDescent="0.3">
      <c r="C94" s="40"/>
      <c r="D94" s="3" t="s">
        <v>77</v>
      </c>
      <c r="E94" s="33">
        <v>1</v>
      </c>
      <c r="F94" s="14">
        <v>108</v>
      </c>
      <c r="G94" s="47">
        <f>E94*F94</f>
        <v>108</v>
      </c>
    </row>
    <row r="95" spans="3:8" ht="16.5" thickBot="1" x14ac:dyDescent="0.3">
      <c r="C95" s="40"/>
      <c r="D95" s="3" t="s">
        <v>20</v>
      </c>
      <c r="E95" s="33">
        <v>1</v>
      </c>
      <c r="F95" s="14">
        <v>27</v>
      </c>
      <c r="G95" s="44">
        <f t="shared" si="6"/>
        <v>27</v>
      </c>
      <c r="H95" s="47"/>
    </row>
    <row r="96" spans="3:8" ht="16.5" thickBot="1" x14ac:dyDescent="0.3">
      <c r="C96" s="10"/>
      <c r="D96" s="3" t="s">
        <v>74</v>
      </c>
      <c r="E96" s="49">
        <v>1</v>
      </c>
      <c r="F96" s="14">
        <v>15</v>
      </c>
      <c r="G96" s="55">
        <f>E96*F96</f>
        <v>15</v>
      </c>
      <c r="H96" s="47"/>
    </row>
    <row r="97" spans="3:8" ht="16.5" thickBot="1" x14ac:dyDescent="0.3">
      <c r="C97" s="10"/>
      <c r="D97" s="3" t="s">
        <v>75</v>
      </c>
      <c r="E97" s="49">
        <v>1</v>
      </c>
      <c r="F97" s="14">
        <v>59</v>
      </c>
      <c r="G97" s="55">
        <f>E97*F97</f>
        <v>59</v>
      </c>
      <c r="H97" s="47"/>
    </row>
    <row r="98" spans="3:8" ht="16.5" thickBot="1" x14ac:dyDescent="0.3">
      <c r="C98" s="10"/>
      <c r="D98" s="3" t="s">
        <v>76</v>
      </c>
      <c r="E98" s="49">
        <v>1</v>
      </c>
      <c r="F98" s="14">
        <v>22</v>
      </c>
      <c r="G98" s="55">
        <f>E98*F98</f>
        <v>22</v>
      </c>
      <c r="H98" s="47"/>
    </row>
    <row r="99" spans="3:8" ht="16.5" thickBot="1" x14ac:dyDescent="0.3">
      <c r="C99" s="10"/>
      <c r="D99" s="11" t="s">
        <v>34</v>
      </c>
      <c r="E99" s="33">
        <v>1</v>
      </c>
      <c r="F99" s="46">
        <v>350</v>
      </c>
      <c r="G99" s="48"/>
      <c r="H99" s="47">
        <f>E99*F99</f>
        <v>350</v>
      </c>
    </row>
    <row r="100" spans="3:8" ht="16.5" thickBot="1" x14ac:dyDescent="0.3">
      <c r="C100" s="40"/>
      <c r="D100" s="11" t="s">
        <v>78</v>
      </c>
      <c r="E100" s="49">
        <v>2</v>
      </c>
      <c r="F100" s="46">
        <v>29</v>
      </c>
      <c r="G100" s="55">
        <f>E100*F100</f>
        <v>58</v>
      </c>
      <c r="H100" s="47"/>
    </row>
    <row r="101" spans="3:8" ht="16.5" thickBot="1" x14ac:dyDescent="0.3">
      <c r="C101" s="40"/>
      <c r="D101" s="72" t="s">
        <v>60</v>
      </c>
      <c r="E101" s="49"/>
      <c r="F101" s="46"/>
      <c r="G101" s="48"/>
      <c r="H101" s="47"/>
    </row>
    <row r="102" spans="3:8" ht="16.5" thickBot="1" x14ac:dyDescent="0.3">
      <c r="C102" s="40"/>
      <c r="D102" s="72" t="s">
        <v>60</v>
      </c>
      <c r="E102" s="49"/>
      <c r="F102" s="46"/>
      <c r="G102" s="48"/>
      <c r="H102" s="47"/>
    </row>
    <row r="103" spans="3:8" ht="16.5" thickBot="1" x14ac:dyDescent="0.3">
      <c r="C103" s="40"/>
      <c r="D103" s="72" t="s">
        <v>60</v>
      </c>
      <c r="E103" s="49"/>
      <c r="F103" s="46"/>
      <c r="G103" s="48"/>
      <c r="H103" s="47"/>
    </row>
    <row r="104" spans="3:8" ht="16.5" thickBot="1" x14ac:dyDescent="0.3">
      <c r="C104" s="40"/>
      <c r="D104" s="72" t="s">
        <v>60</v>
      </c>
      <c r="E104" s="49"/>
      <c r="F104" s="46"/>
      <c r="G104" s="48"/>
      <c r="H104" s="47"/>
    </row>
    <row r="105" spans="3:8" s="62" customFormat="1" ht="16.5" thickBot="1" x14ac:dyDescent="0.3">
      <c r="D105" s="64" t="s">
        <v>57</v>
      </c>
      <c r="E105" s="65"/>
      <c r="F105" s="66">
        <f>SUM(F92:F104)</f>
        <v>684</v>
      </c>
      <c r="G105" s="66">
        <f t="shared" ref="G105:H105" si="7">SUM(G92:G104)</f>
        <v>363</v>
      </c>
      <c r="H105" s="67">
        <f t="shared" si="7"/>
        <v>350</v>
      </c>
    </row>
    <row r="106" spans="3:8" ht="16.5" thickBot="1" x14ac:dyDescent="0.3">
      <c r="D106" s="21" t="s">
        <v>80</v>
      </c>
      <c r="E106" s="12"/>
      <c r="F106" s="22"/>
      <c r="G106" s="32"/>
      <c r="H106" s="32"/>
    </row>
    <row r="107" spans="3:8" ht="16.5" thickBot="1" x14ac:dyDescent="0.3">
      <c r="C107" s="40"/>
      <c r="D107" s="19" t="s">
        <v>41</v>
      </c>
      <c r="E107" s="17">
        <v>2</v>
      </c>
      <c r="F107" s="13">
        <v>1000</v>
      </c>
      <c r="G107" s="31">
        <f>F107*E107</f>
        <v>2000</v>
      </c>
      <c r="H107" s="31"/>
    </row>
    <row r="108" spans="3:8" ht="16.5" thickBot="1" x14ac:dyDescent="0.3">
      <c r="C108" s="40"/>
      <c r="D108" s="11" t="s">
        <v>40</v>
      </c>
      <c r="E108" s="18">
        <v>1</v>
      </c>
      <c r="F108" s="14">
        <v>500</v>
      </c>
      <c r="G108" s="29">
        <f>F108*E108</f>
        <v>500</v>
      </c>
      <c r="H108" s="29"/>
    </row>
    <row r="109" spans="3:8" ht="16.5" thickBot="1" x14ac:dyDescent="0.3">
      <c r="C109" s="40"/>
      <c r="D109" s="11"/>
      <c r="E109" s="18"/>
      <c r="F109" s="14"/>
      <c r="G109" s="29"/>
      <c r="H109" s="29"/>
    </row>
    <row r="110" spans="3:8" ht="16.5" thickBot="1" x14ac:dyDescent="0.3">
      <c r="D110" s="11"/>
      <c r="E110" s="18"/>
      <c r="F110" s="14"/>
      <c r="G110" s="29"/>
      <c r="H110" s="29"/>
    </row>
    <row r="111" spans="3:8" s="62" customFormat="1" ht="16.5" thickBot="1" x14ac:dyDescent="0.3">
      <c r="D111" s="64" t="s">
        <v>58</v>
      </c>
      <c r="E111" s="65"/>
      <c r="F111" s="66">
        <f>SUM(F107:F110)</f>
        <v>1500</v>
      </c>
      <c r="G111" s="66">
        <f t="shared" ref="G111:H111" si="8">SUM(G107:G110)</f>
        <v>2500</v>
      </c>
      <c r="H111" s="67">
        <f t="shared" si="8"/>
        <v>0</v>
      </c>
    </row>
    <row r="112" spans="3:8" x14ac:dyDescent="0.25">
      <c r="E112" s="2"/>
    </row>
    <row r="113" spans="4:8" ht="15.75" thickBot="1" x14ac:dyDescent="0.3">
      <c r="E113" s="2"/>
    </row>
    <row r="114" spans="4:8" ht="38.25" thickBot="1" x14ac:dyDescent="0.3">
      <c r="D114" s="20" t="s">
        <v>48</v>
      </c>
      <c r="E114" s="8"/>
      <c r="F114" s="8"/>
      <c r="G114" s="24">
        <f>(G9+G27+G35+G50+G65+G77+G90+G105)/1000</f>
        <v>2.6680000000000001</v>
      </c>
      <c r="H114" s="24"/>
    </row>
    <row r="115" spans="4:8" ht="24" thickBot="1" x14ac:dyDescent="0.4">
      <c r="E115" s="2"/>
      <c r="G115" s="25"/>
      <c r="H115" s="25"/>
    </row>
    <row r="116" spans="4:8" ht="39" customHeight="1" thickBot="1" x14ac:dyDescent="0.3">
      <c r="D116" s="20" t="s">
        <v>81</v>
      </c>
      <c r="E116" s="8"/>
      <c r="F116" s="8"/>
      <c r="G116" s="26">
        <f>G114+(G111/1000)</f>
        <v>5.1680000000000001</v>
      </c>
      <c r="H116" s="26">
        <f>(SUM(H5:H108))/1000</f>
        <v>4.8639999999999999</v>
      </c>
    </row>
    <row r="117" spans="4:8" ht="23.25" x14ac:dyDescent="0.35">
      <c r="G117" s="27"/>
      <c r="H117" s="27"/>
    </row>
  </sheetData>
  <mergeCells count="1">
    <mergeCell ref="B52:B65"/>
  </mergeCells>
  <hyperlinks>
    <hyperlink ref="D92" r:id="rId1" display="Regenschutz innen - UltraSil Pack Liner" xr:uid="{00000000-0004-0000-0000-000001000000}"/>
  </hyperlinks>
  <pageMargins left="0.7" right="0.7" top="0.78740157499999996" bottom="0.78740157499999996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Düren</dc:creator>
  <cp:lastModifiedBy>Alex Düren</cp:lastModifiedBy>
  <cp:lastPrinted>2015-01-23T14:50:50Z</cp:lastPrinted>
  <dcterms:created xsi:type="dcterms:W3CDTF">2014-01-13T15:06:21Z</dcterms:created>
  <dcterms:modified xsi:type="dcterms:W3CDTF">2019-10-28T15:37:50Z</dcterms:modified>
</cp:coreProperties>
</file>